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fmca.sharepoint.com/sites/PFMBusinessDevelopment/Shared Documents/SaskWorks/Website/Forms/"/>
    </mc:Choice>
  </mc:AlternateContent>
  <xr:revisionPtr revIDLastSave="2" documentId="8_{D94862FA-A0D0-4930-8A9E-411F3C4B96FA}" xr6:coauthVersionLast="47" xr6:coauthVersionMax="47" xr10:uidLastSave="{811BB460-4D74-45A7-A977-3EB4DC6EB044}"/>
  <bookViews>
    <workbookView xWindow="-110" yWindow="-110" windowWidth="22780" windowHeight="14660" activeTab="1" xr2:uid="{00000000-000D-0000-FFFF-FFFF00000000}"/>
  </bookViews>
  <sheets>
    <sheet name="Instructions" sheetId="6" r:id="rId1"/>
    <sheet name="Net Claim Amount" sheetId="3" r:id="rId2"/>
  </sheets>
  <definedNames>
    <definedName name="_xlnm.Print_Titles" localSheetId="1">'Net Claim Amount'!#REF!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3" l="1"/>
  <c r="K17" i="3" s="1"/>
  <c r="F17" i="3"/>
  <c r="J17" i="3" s="1"/>
  <c r="G16" i="3"/>
  <c r="K16" i="3" s="1"/>
  <c r="F16" i="3"/>
  <c r="J16" i="3" s="1"/>
  <c r="G15" i="3"/>
  <c r="K15" i="3" s="1"/>
  <c r="F15" i="3"/>
  <c r="J15" i="3" s="1"/>
  <c r="G14" i="3"/>
  <c r="K14" i="3" s="1"/>
  <c r="F14" i="3"/>
  <c r="J14" i="3" s="1"/>
  <c r="G13" i="3"/>
  <c r="K13" i="3" s="1"/>
  <c r="F13" i="3"/>
  <c r="J13" i="3" s="1"/>
  <c r="G12" i="3"/>
  <c r="K12" i="3" s="1"/>
  <c r="F12" i="3"/>
  <c r="J12" i="3" s="1"/>
  <c r="G11" i="3"/>
  <c r="K11" i="3" s="1"/>
  <c r="F11" i="3"/>
  <c r="J11" i="3" s="1"/>
  <c r="G10" i="3"/>
  <c r="K10" i="3" s="1"/>
  <c r="F10" i="3"/>
  <c r="J10" i="3" s="1"/>
  <c r="G9" i="3"/>
  <c r="K9" i="3" s="1"/>
  <c r="F9" i="3"/>
  <c r="J9" i="3" s="1"/>
  <c r="G8" i="3"/>
  <c r="K8" i="3"/>
  <c r="F8" i="3"/>
  <c r="J8" i="3" s="1"/>
  <c r="F4" i="3"/>
  <c r="J4" i="3" s="1"/>
  <c r="G4" i="3"/>
  <c r="K4" i="3" s="1"/>
  <c r="F5" i="3"/>
  <c r="J5" i="3" s="1"/>
  <c r="G5" i="3"/>
  <c r="K5" i="3" s="1"/>
  <c r="F6" i="3"/>
  <c r="J6" i="3" s="1"/>
  <c r="G6" i="3"/>
  <c r="K6" i="3" s="1"/>
  <c r="F7" i="3"/>
  <c r="J7" i="3" s="1"/>
  <c r="G7" i="3"/>
  <c r="K7" i="3" s="1"/>
  <c r="F18" i="3"/>
  <c r="J18" i="3" s="1"/>
  <c r="G18" i="3"/>
  <c r="K18" i="3" s="1"/>
  <c r="G27" i="3"/>
  <c r="K27" i="3" s="1"/>
  <c r="F27" i="3"/>
  <c r="J27" i="3" s="1"/>
  <c r="F88" i="3"/>
  <c r="J88" i="3" s="1"/>
  <c r="F87" i="3"/>
  <c r="J87" i="3" s="1"/>
  <c r="F86" i="3"/>
  <c r="J86" i="3" s="1"/>
  <c r="F85" i="3"/>
  <c r="J85" i="3" s="1"/>
  <c r="F84" i="3"/>
  <c r="J84" i="3" s="1"/>
  <c r="G88" i="3"/>
  <c r="K88" i="3" s="1"/>
  <c r="G87" i="3"/>
  <c r="K87" i="3" s="1"/>
  <c r="G86" i="3"/>
  <c r="K86" i="3" s="1"/>
  <c r="G85" i="3"/>
  <c r="K85" i="3" s="1"/>
  <c r="G84" i="3"/>
  <c r="K84" i="3" s="1"/>
  <c r="G82" i="3"/>
  <c r="K82" i="3" s="1"/>
  <c r="G81" i="3"/>
  <c r="K81" i="3" s="1"/>
  <c r="G80" i="3"/>
  <c r="K80" i="3" s="1"/>
  <c r="G79" i="3"/>
  <c r="K79" i="3" s="1"/>
  <c r="G78" i="3"/>
  <c r="K78" i="3" s="1"/>
  <c r="G76" i="3"/>
  <c r="K76" i="3" s="1"/>
  <c r="G75" i="3"/>
  <c r="K75" i="3" s="1"/>
  <c r="G74" i="3"/>
  <c r="K74" i="3" s="1"/>
  <c r="G73" i="3"/>
  <c r="K73" i="3" s="1"/>
  <c r="G72" i="3"/>
  <c r="K72" i="3" s="1"/>
  <c r="G70" i="3"/>
  <c r="K70" i="3" s="1"/>
  <c r="G69" i="3"/>
  <c r="K69" i="3" s="1"/>
  <c r="G68" i="3"/>
  <c r="K68" i="3" s="1"/>
  <c r="G67" i="3"/>
  <c r="K67" i="3" s="1"/>
  <c r="G66" i="3"/>
  <c r="K66" i="3" s="1"/>
  <c r="F64" i="3"/>
  <c r="J64" i="3" s="1"/>
  <c r="F63" i="3"/>
  <c r="J63" i="3" s="1"/>
  <c r="F62" i="3"/>
  <c r="J62" i="3" s="1"/>
  <c r="F61" i="3"/>
  <c r="J61" i="3"/>
  <c r="F60" i="3"/>
  <c r="J60" i="3" s="1"/>
  <c r="G64" i="3"/>
  <c r="K64" i="3" s="1"/>
  <c r="G63" i="3"/>
  <c r="K63" i="3" s="1"/>
  <c r="G62" i="3"/>
  <c r="K62" i="3" s="1"/>
  <c r="G61" i="3"/>
  <c r="K61" i="3" s="1"/>
  <c r="G60" i="3"/>
  <c r="K60" i="3" s="1"/>
  <c r="G58" i="3"/>
  <c r="K58" i="3" s="1"/>
  <c r="G57" i="3"/>
  <c r="K57" i="3" s="1"/>
  <c r="G56" i="3"/>
  <c r="K56" i="3" s="1"/>
  <c r="G55" i="3"/>
  <c r="K55" i="3" s="1"/>
  <c r="G54" i="3"/>
  <c r="K54" i="3" s="1"/>
  <c r="G52" i="3"/>
  <c r="K52" i="3" s="1"/>
  <c r="G51" i="3"/>
  <c r="K51" i="3" s="1"/>
  <c r="G50" i="3"/>
  <c r="K50" i="3" s="1"/>
  <c r="G49" i="3"/>
  <c r="K49" i="3" s="1"/>
  <c r="F42" i="3"/>
  <c r="J42" i="3" s="1"/>
  <c r="F41" i="3"/>
  <c r="J41" i="3" s="1"/>
  <c r="F40" i="3"/>
  <c r="J40" i="3" s="1"/>
  <c r="F39" i="3"/>
  <c r="J39" i="3" s="1"/>
  <c r="G42" i="3"/>
  <c r="K42" i="3" s="1"/>
  <c r="G41" i="3"/>
  <c r="K41" i="3" s="1"/>
  <c r="G40" i="3"/>
  <c r="K40" i="3" s="1"/>
  <c r="G39" i="3"/>
  <c r="K39" i="3" s="1"/>
  <c r="G38" i="3"/>
  <c r="K38" i="3" s="1"/>
  <c r="G36" i="3"/>
  <c r="K36" i="3" s="1"/>
  <c r="G35" i="3"/>
  <c r="K35" i="3" s="1"/>
  <c r="G34" i="3"/>
  <c r="K34" i="3" s="1"/>
  <c r="G33" i="3"/>
  <c r="K33" i="3" s="1"/>
  <c r="G32" i="3"/>
  <c r="K32" i="3" s="1"/>
  <c r="G30" i="3"/>
  <c r="K30" i="3" s="1"/>
  <c r="G29" i="3"/>
  <c r="K29" i="3" s="1"/>
  <c r="G28" i="3"/>
  <c r="K28" i="3"/>
  <c r="G26" i="3"/>
  <c r="K26" i="3" s="1"/>
  <c r="G24" i="3"/>
  <c r="K24" i="3" s="1"/>
  <c r="G23" i="3"/>
  <c r="K23" i="3" s="1"/>
  <c r="G22" i="3"/>
  <c r="K22" i="3" s="1"/>
  <c r="G21" i="3"/>
  <c r="K21" i="3" s="1"/>
  <c r="G20" i="3"/>
  <c r="K20" i="3" s="1"/>
  <c r="F79" i="3"/>
  <c r="J79" i="3" s="1"/>
  <c r="F80" i="3"/>
  <c r="J80" i="3" s="1"/>
  <c r="F81" i="3"/>
  <c r="J81" i="3" s="1"/>
  <c r="F82" i="3"/>
  <c r="J82" i="3" s="1"/>
  <c r="F78" i="3"/>
  <c r="J78" i="3" s="1"/>
  <c r="F73" i="3"/>
  <c r="J73" i="3" s="1"/>
  <c r="F74" i="3"/>
  <c r="J74" i="3" s="1"/>
  <c r="F75" i="3"/>
  <c r="J75" i="3" s="1"/>
  <c r="F76" i="3"/>
  <c r="J76" i="3" s="1"/>
  <c r="F72" i="3"/>
  <c r="J72" i="3" s="1"/>
  <c r="F67" i="3"/>
  <c r="J67" i="3" s="1"/>
  <c r="F68" i="3"/>
  <c r="J68" i="3" s="1"/>
  <c r="F69" i="3"/>
  <c r="J69" i="3" s="1"/>
  <c r="F70" i="3"/>
  <c r="J70" i="3" s="1"/>
  <c r="F66" i="3"/>
  <c r="J66" i="3" s="1"/>
  <c r="F55" i="3"/>
  <c r="J55" i="3" s="1"/>
  <c r="F56" i="3"/>
  <c r="J56" i="3" s="1"/>
  <c r="F57" i="3"/>
  <c r="J57" i="3" s="1"/>
  <c r="F58" i="3"/>
  <c r="J58" i="3" s="1"/>
  <c r="F54" i="3"/>
  <c r="J54" i="3" s="1"/>
  <c r="F50" i="3"/>
  <c r="J50" i="3" s="1"/>
  <c r="F51" i="3"/>
  <c r="J51" i="3"/>
  <c r="F52" i="3"/>
  <c r="J52" i="3" s="1"/>
  <c r="F49" i="3"/>
  <c r="J49" i="3" s="1"/>
  <c r="F38" i="3"/>
  <c r="J38" i="3" s="1"/>
  <c r="F33" i="3"/>
  <c r="J33" i="3" s="1"/>
  <c r="F34" i="3"/>
  <c r="J34" i="3" s="1"/>
  <c r="F35" i="3"/>
  <c r="J35" i="3" s="1"/>
  <c r="F36" i="3"/>
  <c r="J36" i="3"/>
  <c r="F32" i="3"/>
  <c r="J32" i="3" s="1"/>
  <c r="F28" i="3"/>
  <c r="J28" i="3" s="1"/>
  <c r="F29" i="3"/>
  <c r="J29" i="3" s="1"/>
  <c r="F30" i="3"/>
  <c r="J30" i="3" s="1"/>
  <c r="F26" i="3"/>
  <c r="J26" i="3" s="1"/>
  <c r="F21" i="3"/>
  <c r="J21" i="3" s="1"/>
  <c r="F22" i="3"/>
  <c r="J22" i="3" s="1"/>
  <c r="F23" i="3"/>
  <c r="J23" i="3" s="1"/>
  <c r="F24" i="3"/>
  <c r="J24" i="3" s="1"/>
  <c r="F20" i="3"/>
  <c r="J20" i="3" s="1"/>
</calcChain>
</file>

<file path=xl/sharedStrings.xml><?xml version="1.0" encoding="utf-8"?>
<sst xmlns="http://schemas.openxmlformats.org/spreadsheetml/2006/main" count="53" uniqueCount="35">
  <si>
    <t>Employee Name</t>
  </si>
  <si>
    <t>Calculated Annualized Fed Tax Exempt Addition</t>
  </si>
  <si>
    <t>Calculated Annualized Prov Tax Exempt Addition</t>
  </si>
  <si>
    <t>Federal Tax Exemption</t>
  </si>
  <si>
    <t>Provincial Tax Exemption</t>
  </si>
  <si>
    <t>Revised Fed Tax Exemption</t>
  </si>
  <si>
    <t>Revised Prov Tax Exemption</t>
  </si>
  <si>
    <t>SaskWorks Annual Contribution</t>
  </si>
  <si>
    <t>Category</t>
  </si>
  <si>
    <t>Step 2:</t>
  </si>
  <si>
    <t>Step 3:</t>
  </si>
  <si>
    <t>Step 4:</t>
  </si>
  <si>
    <t xml:space="preserve">Step 1: </t>
  </si>
  <si>
    <t>Step 5:</t>
  </si>
  <si>
    <t>Annual or Monthly</t>
  </si>
  <si>
    <t>Notes:</t>
  </si>
  <si>
    <t>Example: Employee with Annual Salary</t>
  </si>
  <si>
    <t>Example: Monthly paid hourly employee</t>
  </si>
  <si>
    <t>Additional amounts from TD1</t>
  </si>
  <si>
    <t>Additional amounts from TD1SK</t>
  </si>
  <si>
    <t>Step 7:</t>
  </si>
  <si>
    <t>Step 8:</t>
  </si>
  <si>
    <t>Enter Employee Name In Column B</t>
  </si>
  <si>
    <t>Enter Employee Annual Saskworks Contribution In Column E</t>
  </si>
  <si>
    <t xml:space="preserve">If Appliciple, Add Addition Amounts From Td1 &amp; Td1Sk In Columns </t>
  </si>
  <si>
    <t xml:space="preserve">See Caluclated Revised Fed/Prov Tax Exemption Amounmts In Columns J &amp; K </t>
  </si>
  <si>
    <t>Create New Deduction In Payroll System Named “Saskworks”.</t>
  </si>
  <si>
    <t>Create A New Vendor To Remit The Deductions To Monthly.  As Well, You Will Create A New Payable Account In The “Other Current Liabilities” Section.  (This Account Will Clear To Zero When You Remit Each Month.)</t>
  </si>
  <si>
    <t>Sample 1</t>
  </si>
  <si>
    <t>Sample 2 (Eligible Dependent)</t>
  </si>
  <si>
    <t>Do not enter into shaded fields on "Net Claim Amt" worksheet</t>
  </si>
  <si>
    <t>Contact benfindlay@pfm.ca for question or concerns with SaskWorks Payroll Plan deduction setup</t>
  </si>
  <si>
    <t>Revise Employee's Fed/Prov Tax Exemption Amounts In Payroll System</t>
  </si>
  <si>
    <t>If using QuickBooks or Simply Accounting payroll software please refer to the instruction sheet at https://www.saskworks.ca/payroll-investment-plan/for-employers/</t>
  </si>
  <si>
    <t>Updated January 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</si>
</sst>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4" tint="-0.249977111117893"/>
      <name val="Trebuchet MS"/>
      <family val="2"/>
    </font>
    <font>
      <sz val="11"/>
      <name val="Trebuchet MS"/>
      <family val="2"/>
    </font>
    <font>
      <sz val="11"/>
      <color theme="1"/>
      <name val="Trebuchet MS"/>
      <family val="2"/>
    </font>
    <font>
      <b/>
      <sz val="11"/>
      <name val="Trebuchet MS"/>
      <family val="2"/>
    </font>
    <font>
      <b/>
      <i/>
      <sz val="11"/>
      <color rgb="FFFF0000"/>
      <name val="Trebuchet MS"/>
      <family val="2"/>
    </font>
    <font>
      <sz val="11"/>
      <color theme="1" tint="4.9989318521683403E-2"/>
      <name val="Trebuchet MS"/>
      <family val="2"/>
    </font>
    <font>
      <b/>
      <sz val="11"/>
      <color theme="0"/>
      <name val="Trebuchet MS"/>
      <family val="2"/>
    </font>
    <font>
      <b/>
      <sz val="11"/>
      <color theme="1" tint="4.9989318521683403E-2"/>
      <name val="Trebuchet MS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5" fillId="9" borderId="0" xfId="1" applyFont="1" applyFill="1" applyAlignment="1">
      <alignment wrapText="1"/>
    </xf>
    <xf numFmtId="0" fontId="6" fillId="8" borderId="1" xfId="0" applyFont="1" applyFill="1" applyBorder="1" applyAlignment="1">
      <alignment horizontal="left" vertical="center"/>
    </xf>
    <xf numFmtId="0" fontId="5" fillId="10" borderId="0" xfId="1" applyFont="1" applyFill="1" applyAlignment="1">
      <alignment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Border="1" applyAlignment="1">
      <alignment wrapText="1"/>
    </xf>
    <xf numFmtId="0" fontId="9" fillId="5" borderId="1" xfId="0" applyFont="1" applyFill="1" applyBorder="1" applyAlignment="1">
      <alignment horizontal="center" wrapText="1"/>
    </xf>
    <xf numFmtId="0" fontId="7" fillId="0" borderId="0" xfId="0" applyFont="1"/>
    <xf numFmtId="164" fontId="4" fillId="0" borderId="0" xfId="2" applyFont="1"/>
    <xf numFmtId="2" fontId="4" fillId="0" borderId="0" xfId="0" applyNumberFormat="1" applyFont="1" applyAlignment="1">
      <alignment vertical="center" wrapText="1"/>
    </xf>
    <xf numFmtId="2" fontId="4" fillId="0" borderId="0" xfId="0" applyNumberFormat="1" applyFont="1"/>
    <xf numFmtId="164" fontId="9" fillId="5" borderId="1" xfId="2" applyFont="1" applyFill="1" applyBorder="1" applyAlignment="1">
      <alignment horizontal="center" wrapText="1"/>
    </xf>
    <xf numFmtId="2" fontId="9" fillId="5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wrapText="1"/>
    </xf>
    <xf numFmtId="164" fontId="4" fillId="4" borderId="1" xfId="2" applyFont="1" applyFill="1" applyBorder="1" applyAlignment="1">
      <alignment horizontal="right"/>
    </xf>
    <xf numFmtId="2" fontId="4" fillId="4" borderId="1" xfId="0" applyNumberFormat="1" applyFont="1" applyFill="1" applyBorder="1" applyAlignment="1">
      <alignment horizontal="right" wrapText="1"/>
    </xf>
    <xf numFmtId="2" fontId="4" fillId="4" borderId="1" xfId="0" applyNumberFormat="1" applyFont="1" applyFill="1" applyBorder="1" applyAlignment="1"/>
    <xf numFmtId="164" fontId="6" fillId="4" borderId="1" xfId="0" applyNumberFormat="1" applyFont="1" applyFill="1" applyBorder="1" applyAlignment="1"/>
    <xf numFmtId="2" fontId="4" fillId="0" borderId="0" xfId="0" applyNumberFormat="1" applyFont="1" applyFill="1"/>
    <xf numFmtId="0" fontId="4" fillId="0" borderId="0" xfId="0" applyFont="1" applyFill="1"/>
    <xf numFmtId="0" fontId="4" fillId="0" borderId="1" xfId="0" applyFont="1" applyBorder="1" applyAlignment="1">
      <alignment wrapText="1"/>
    </xf>
    <xf numFmtId="2" fontId="4" fillId="0" borderId="1" xfId="0" applyNumberFormat="1" applyFont="1" applyFill="1" applyBorder="1" applyAlignment="1">
      <alignment horizontal="right" wrapText="1"/>
    </xf>
    <xf numFmtId="2" fontId="4" fillId="0" borderId="1" xfId="0" applyNumberFormat="1" applyFont="1" applyFill="1" applyBorder="1" applyAlignment="1"/>
    <xf numFmtId="164" fontId="6" fillId="6" borderId="1" xfId="0" applyNumberFormat="1" applyFont="1" applyFill="1" applyBorder="1" applyAlignment="1"/>
    <xf numFmtId="0" fontId="4" fillId="7" borderId="1" xfId="0" applyFont="1" applyFill="1" applyBorder="1" applyAlignment="1">
      <alignment horizontal="center" wrapText="1"/>
    </xf>
    <xf numFmtId="0" fontId="4" fillId="7" borderId="1" xfId="0" applyFont="1" applyFill="1" applyBorder="1" applyAlignment="1">
      <alignment wrapText="1"/>
    </xf>
    <xf numFmtId="164" fontId="4" fillId="2" borderId="1" xfId="2" applyFont="1" applyFill="1" applyBorder="1" applyAlignment="1">
      <alignment horizontal="right"/>
    </xf>
    <xf numFmtId="2" fontId="4" fillId="2" borderId="1" xfId="0" applyNumberFormat="1" applyFont="1" applyFill="1" applyBorder="1" applyAlignment="1">
      <alignment horizontal="right" wrapText="1"/>
    </xf>
    <xf numFmtId="2" fontId="4" fillId="2" borderId="1" xfId="0" applyNumberFormat="1" applyFont="1" applyFill="1" applyBorder="1" applyAlignment="1"/>
    <xf numFmtId="164" fontId="6" fillId="2" borderId="1" xfId="0" applyNumberFormat="1" applyFont="1" applyFill="1" applyBorder="1" applyAlignment="1"/>
    <xf numFmtId="164" fontId="4" fillId="0" borderId="1" xfId="2" applyFont="1" applyFill="1" applyBorder="1" applyAlignment="1">
      <alignment horizontal="right"/>
    </xf>
    <xf numFmtId="0" fontId="4" fillId="0" borderId="0" xfId="0" applyFont="1" applyAlignment="1"/>
    <xf numFmtId="164" fontId="4" fillId="0" borderId="0" xfId="2" applyFont="1" applyAlignment="1"/>
    <xf numFmtId="2" fontId="4" fillId="0" borderId="0" xfId="0" applyNumberFormat="1" applyFont="1" applyAlignment="1">
      <alignment wrapText="1"/>
    </xf>
    <xf numFmtId="2" fontId="4" fillId="0" borderId="0" xfId="0" applyNumberFormat="1" applyFont="1" applyAlignment="1"/>
    <xf numFmtId="0" fontId="7" fillId="0" borderId="0" xfId="0" applyFont="1" applyAlignment="1"/>
    <xf numFmtId="0" fontId="4" fillId="0" borderId="1" xfId="0" applyFont="1" applyFill="1" applyBorder="1" applyAlignment="1">
      <alignment wrapText="1"/>
    </xf>
    <xf numFmtId="0" fontId="4" fillId="0" borderId="0" xfId="0" applyFont="1" applyAlignment="1">
      <alignment vertical="center" wrapText="1"/>
    </xf>
    <xf numFmtId="0" fontId="10" fillId="11" borderId="1" xfId="0" applyFont="1" applyFill="1" applyBorder="1" applyAlignment="1">
      <alignment horizontal="center" vertical="center" wrapText="1"/>
    </xf>
    <xf numFmtId="164" fontId="10" fillId="11" borderId="1" xfId="2" applyFont="1" applyFill="1" applyBorder="1" applyAlignment="1">
      <alignment horizontal="center" vertical="center" wrapText="1"/>
    </xf>
    <xf numFmtId="2" fontId="10" fillId="11" borderId="1" xfId="0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wrapText="1"/>
    </xf>
    <xf numFmtId="0" fontId="4" fillId="9" borderId="1" xfId="0" applyFont="1" applyFill="1" applyBorder="1" applyAlignment="1">
      <alignment wrapText="1"/>
    </xf>
    <xf numFmtId="164" fontId="4" fillId="9" borderId="1" xfId="2" applyFont="1" applyFill="1" applyBorder="1" applyAlignment="1">
      <alignment horizontal="right"/>
    </xf>
    <xf numFmtId="2" fontId="4" fillId="9" borderId="1" xfId="0" applyNumberFormat="1" applyFont="1" applyFill="1" applyBorder="1" applyAlignment="1">
      <alignment horizontal="right" wrapText="1"/>
    </xf>
    <xf numFmtId="2" fontId="4" fillId="9" borderId="1" xfId="0" applyNumberFormat="1" applyFont="1" applyFill="1" applyBorder="1" applyAlignment="1"/>
    <xf numFmtId="164" fontId="6" fillId="9" borderId="1" xfId="0" applyNumberFormat="1" applyFont="1" applyFill="1" applyBorder="1" applyAlignment="1"/>
    <xf numFmtId="164" fontId="6" fillId="8" borderId="1" xfId="0" applyNumberFormat="1" applyFont="1" applyFill="1" applyBorder="1" applyAlignment="1"/>
    <xf numFmtId="0" fontId="6" fillId="0" borderId="0" xfId="0" applyFont="1" applyAlignment="1">
      <alignment horizontal="center" vertical="center" wrapText="1"/>
    </xf>
  </cellXfs>
  <cellStyles count="3">
    <cellStyle name="20% - Accent2" xfId="1" builtinId="34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0</xdr:row>
      <xdr:rowOff>90487</xdr:rowOff>
    </xdr:from>
    <xdr:to>
      <xdr:col>1</xdr:col>
      <xdr:colOff>5834063</xdr:colOff>
      <xdr:row>0</xdr:row>
      <xdr:rowOff>1585913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2E1468B7-324F-45ED-B82B-DA5FC325A870}"/>
            </a:ext>
          </a:extLst>
        </xdr:cNvPr>
        <xdr:cNvSpPr/>
      </xdr:nvSpPr>
      <xdr:spPr>
        <a:xfrm>
          <a:off x="57151" y="90487"/>
          <a:ext cx="6477000" cy="149542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552451</xdr:colOff>
      <xdr:row>0</xdr:row>
      <xdr:rowOff>150922</xdr:rowOff>
    </xdr:from>
    <xdr:to>
      <xdr:col>1</xdr:col>
      <xdr:colOff>5248275</xdr:colOff>
      <xdr:row>0</xdr:row>
      <xdr:rowOff>1515271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91C5F4D-A6CD-46F2-98B1-B235AEF086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1" y="150922"/>
          <a:ext cx="5400674" cy="13643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109537</xdr:colOff>
      <xdr:row>1</xdr:row>
      <xdr:rowOff>123825</xdr:rowOff>
    </xdr:from>
    <xdr:to>
      <xdr:col>6</xdr:col>
      <xdr:colOff>447674</xdr:colOff>
      <xdr:row>1</xdr:row>
      <xdr:rowOff>1619251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5E9E5B77-EB39-4E98-B652-10620139B141}"/>
            </a:ext>
          </a:extLst>
        </xdr:cNvPr>
        <xdr:cNvSpPr/>
      </xdr:nvSpPr>
      <xdr:spPr>
        <a:xfrm>
          <a:off x="109537" y="123825"/>
          <a:ext cx="6477000" cy="149542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228599</xdr:colOff>
      <xdr:row>1</xdr:row>
      <xdr:rowOff>209551</xdr:rowOff>
    </xdr:from>
    <xdr:to>
      <xdr:col>5</xdr:col>
      <xdr:colOff>761998</xdr:colOff>
      <xdr:row>1</xdr:row>
      <xdr:rowOff>1200151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1C8EC5C-CE39-44C9-89C7-E62FC17468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7394"/>
        <a:stretch/>
      </xdr:blipFill>
      <xdr:spPr>
        <a:xfrm>
          <a:off x="676274" y="628651"/>
          <a:ext cx="5076824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6"/>
  <sheetViews>
    <sheetView workbookViewId="0">
      <selection activeCell="F9" sqref="F9"/>
    </sheetView>
  </sheetViews>
  <sheetFormatPr defaultColWidth="9" defaultRowHeight="14.5" x14ac:dyDescent="0.35"/>
  <cols>
    <col min="1" max="1" width="9.81640625" style="1" customWidth="1"/>
    <col min="2" max="2" width="83.7265625" style="2" customWidth="1"/>
    <col min="3" max="16384" width="9" style="1"/>
  </cols>
  <sheetData>
    <row r="1" spans="1:2" ht="134.25" customHeight="1" x14ac:dyDescent="0.35"/>
    <row r="2" spans="1:2" x14ac:dyDescent="0.35">
      <c r="A2" s="4" t="s">
        <v>12</v>
      </c>
      <c r="B2" s="7" t="s">
        <v>22</v>
      </c>
    </row>
    <row r="3" spans="1:2" x14ac:dyDescent="0.35">
      <c r="A3" s="4" t="s">
        <v>9</v>
      </c>
      <c r="B3" s="7" t="s">
        <v>23</v>
      </c>
    </row>
    <row r="4" spans="1:2" x14ac:dyDescent="0.35">
      <c r="A4" s="4" t="s">
        <v>10</v>
      </c>
      <c r="B4" s="7" t="s">
        <v>24</v>
      </c>
    </row>
    <row r="5" spans="1:2" x14ac:dyDescent="0.35">
      <c r="A5" s="4" t="s">
        <v>11</v>
      </c>
      <c r="B5" s="7" t="s">
        <v>25</v>
      </c>
    </row>
    <row r="6" spans="1:2" x14ac:dyDescent="0.35">
      <c r="A6" s="4" t="s">
        <v>13</v>
      </c>
      <c r="B6" s="7" t="s">
        <v>32</v>
      </c>
    </row>
    <row r="7" spans="1:2" x14ac:dyDescent="0.35">
      <c r="A7" s="4" t="s">
        <v>20</v>
      </c>
      <c r="B7" s="7" t="s">
        <v>26</v>
      </c>
    </row>
    <row r="8" spans="1:2" ht="43.5" x14ac:dyDescent="0.35">
      <c r="A8" s="4" t="s">
        <v>21</v>
      </c>
      <c r="B8" s="7" t="s">
        <v>27</v>
      </c>
    </row>
    <row r="9" spans="1:2" x14ac:dyDescent="0.35">
      <c r="B9" s="1"/>
    </row>
    <row r="10" spans="1:2" x14ac:dyDescent="0.35">
      <c r="B10" s="1"/>
    </row>
    <row r="11" spans="1:2" x14ac:dyDescent="0.35">
      <c r="B11" s="1"/>
    </row>
    <row r="12" spans="1:2" ht="15" customHeight="1" x14ac:dyDescent="0.35">
      <c r="A12" s="6" t="s">
        <v>15</v>
      </c>
      <c r="B12" s="3" t="s">
        <v>30</v>
      </c>
    </row>
    <row r="13" spans="1:2" ht="29" x14ac:dyDescent="0.35">
      <c r="B13" s="5" t="s">
        <v>31</v>
      </c>
    </row>
    <row r="14" spans="1:2" ht="29" x14ac:dyDescent="0.35">
      <c r="B14" s="3" t="s">
        <v>33</v>
      </c>
    </row>
    <row r="15" spans="1:2" ht="15" customHeight="1" x14ac:dyDescent="0.35"/>
    <row r="16" spans="1:2" ht="15" customHeight="1" x14ac:dyDescent="0.35"/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9"/>
  <sheetViews>
    <sheetView tabSelected="1" workbookViewId="0">
      <selection activeCell="B2" sqref="B2"/>
    </sheetView>
  </sheetViews>
  <sheetFormatPr defaultColWidth="9" defaultRowHeight="14.5" x14ac:dyDescent="0.35"/>
  <cols>
    <col min="1" max="1" width="6.7265625" style="1" customWidth="1"/>
    <col min="2" max="2" width="26.54296875" style="40" customWidth="1"/>
    <col min="3" max="4" width="13.7265625" style="10" bestFit="1" customWidth="1"/>
    <col min="5" max="5" width="14.1796875" style="11" customWidth="1"/>
    <col min="6" max="6" width="17" style="1" customWidth="1"/>
    <col min="7" max="7" width="18" style="12" customWidth="1"/>
    <col min="8" max="9" width="11.1796875" style="12" customWidth="1"/>
    <col min="10" max="11" width="15.1796875" style="1" bestFit="1" customWidth="1"/>
    <col min="12" max="12" width="8.54296875" style="12" customWidth="1"/>
    <col min="13" max="13" width="8.54296875" style="1" customWidth="1"/>
    <col min="14" max="16384" width="9" style="1"/>
  </cols>
  <sheetData>
    <row r="1" spans="1:12" ht="33" customHeight="1" x14ac:dyDescent="0.35">
      <c r="B1" s="51" t="s">
        <v>34</v>
      </c>
      <c r="C1" s="51"/>
      <c r="D1" s="51"/>
      <c r="E1" s="51"/>
      <c r="F1" s="51"/>
      <c r="G1" s="51"/>
      <c r="H1" s="51"/>
      <c r="I1" s="51"/>
      <c r="J1" s="51"/>
      <c r="K1" s="51"/>
    </row>
    <row r="2" spans="1:12" ht="139.9" customHeight="1" x14ac:dyDescent="0.35">
      <c r="A2" s="9"/>
      <c r="B2" s="1"/>
    </row>
    <row r="3" spans="1:12" ht="58" x14ac:dyDescent="0.35">
      <c r="A3" s="41"/>
      <c r="B3" s="41" t="s">
        <v>0</v>
      </c>
      <c r="C3" s="42" t="s">
        <v>3</v>
      </c>
      <c r="D3" s="42" t="s">
        <v>4</v>
      </c>
      <c r="E3" s="43" t="s">
        <v>7</v>
      </c>
      <c r="F3" s="41" t="s">
        <v>1</v>
      </c>
      <c r="G3" s="43" t="s">
        <v>2</v>
      </c>
      <c r="H3" s="43" t="s">
        <v>18</v>
      </c>
      <c r="I3" s="43" t="s">
        <v>19</v>
      </c>
      <c r="J3" s="41" t="s">
        <v>5</v>
      </c>
      <c r="K3" s="41" t="s">
        <v>6</v>
      </c>
    </row>
    <row r="4" spans="1:12" s="22" customFormat="1" ht="29" x14ac:dyDescent="0.35">
      <c r="A4" s="44"/>
      <c r="B4" s="45" t="s">
        <v>16</v>
      </c>
      <c r="C4" s="46">
        <v>14398</v>
      </c>
      <c r="D4" s="46">
        <v>16615</v>
      </c>
      <c r="E4" s="47">
        <v>5000</v>
      </c>
      <c r="F4" s="48">
        <f>E4/15*15</f>
        <v>5000</v>
      </c>
      <c r="G4" s="48">
        <f>E4/10.5*17.5</f>
        <v>8333.3333333333339</v>
      </c>
      <c r="H4" s="48"/>
      <c r="I4" s="48"/>
      <c r="J4" s="49">
        <f>C4+F4</f>
        <v>19398</v>
      </c>
      <c r="K4" s="49">
        <f>D4+G4</f>
        <v>24948.333333333336</v>
      </c>
      <c r="L4" s="21"/>
    </row>
    <row r="5" spans="1:12" x14ac:dyDescent="0.35">
      <c r="A5" s="44">
        <v>1</v>
      </c>
      <c r="B5" s="23" t="s">
        <v>28</v>
      </c>
      <c r="C5" s="46">
        <v>14398</v>
      </c>
      <c r="D5" s="46">
        <v>16615</v>
      </c>
      <c r="E5" s="24">
        <v>5000</v>
      </c>
      <c r="F5" s="48">
        <f>E5/15*15</f>
        <v>5000</v>
      </c>
      <c r="G5" s="48">
        <f>E5/10.5*17.5</f>
        <v>8333.3333333333339</v>
      </c>
      <c r="H5" s="25">
        <v>0</v>
      </c>
      <c r="I5" s="25">
        <v>0</v>
      </c>
      <c r="J5" s="50">
        <f>C5+F5+H5</f>
        <v>19398</v>
      </c>
      <c r="K5" s="50">
        <f>D5+G5+I5</f>
        <v>24948.333333333336</v>
      </c>
    </row>
    <row r="6" spans="1:12" ht="29" x14ac:dyDescent="0.35">
      <c r="A6" s="44">
        <v>2</v>
      </c>
      <c r="B6" s="23" t="s">
        <v>29</v>
      </c>
      <c r="C6" s="46">
        <v>14398</v>
      </c>
      <c r="D6" s="46">
        <v>16615</v>
      </c>
      <c r="E6" s="24">
        <v>5000</v>
      </c>
      <c r="F6" s="48">
        <f>E6/15*15</f>
        <v>5000</v>
      </c>
      <c r="G6" s="48">
        <f>E6/10.5*17.5</f>
        <v>8333.3333333333339</v>
      </c>
      <c r="H6" s="25">
        <v>14398</v>
      </c>
      <c r="I6" s="25">
        <v>16341</v>
      </c>
      <c r="J6" s="50">
        <f>C6+F6+H6</f>
        <v>33796</v>
      </c>
      <c r="K6" s="50">
        <f t="shared" ref="K6:K18" si="0">D6+G6+I6</f>
        <v>41289.333333333336</v>
      </c>
    </row>
    <row r="7" spans="1:12" x14ac:dyDescent="0.35">
      <c r="A7" s="44">
        <v>3</v>
      </c>
      <c r="B7" s="23"/>
      <c r="C7" s="46">
        <v>14398</v>
      </c>
      <c r="D7" s="46">
        <v>16615</v>
      </c>
      <c r="E7" s="24">
        <v>0</v>
      </c>
      <c r="F7" s="48">
        <f>E7/15*15</f>
        <v>0</v>
      </c>
      <c r="G7" s="48">
        <f>E7/10.5*17.5</f>
        <v>0</v>
      </c>
      <c r="H7" s="25"/>
      <c r="I7" s="25"/>
      <c r="J7" s="50">
        <f t="shared" ref="J7:J18" si="1">C7+F7+H7</f>
        <v>14398</v>
      </c>
      <c r="K7" s="50">
        <f t="shared" si="0"/>
        <v>16615</v>
      </c>
    </row>
    <row r="8" spans="1:12" x14ac:dyDescent="0.35">
      <c r="A8" s="44">
        <v>4</v>
      </c>
      <c r="B8" s="23"/>
      <c r="C8" s="46">
        <v>14398</v>
      </c>
      <c r="D8" s="46">
        <v>16615</v>
      </c>
      <c r="E8" s="24">
        <v>0</v>
      </c>
      <c r="F8" s="48">
        <f t="shared" ref="F8:F17" si="2">E8/15*15</f>
        <v>0</v>
      </c>
      <c r="G8" s="48">
        <f t="shared" ref="G8:G14" si="3">E8/10.5*17.5</f>
        <v>0</v>
      </c>
      <c r="H8" s="25"/>
      <c r="I8" s="25"/>
      <c r="J8" s="50">
        <f t="shared" si="1"/>
        <v>14398</v>
      </c>
      <c r="K8" s="50">
        <f t="shared" si="0"/>
        <v>16615</v>
      </c>
    </row>
    <row r="9" spans="1:12" x14ac:dyDescent="0.35">
      <c r="A9" s="44">
        <v>5</v>
      </c>
      <c r="B9" s="23"/>
      <c r="C9" s="46">
        <v>14398</v>
      </c>
      <c r="D9" s="46">
        <v>16615</v>
      </c>
      <c r="E9" s="24">
        <v>0</v>
      </c>
      <c r="F9" s="48">
        <f t="shared" si="2"/>
        <v>0</v>
      </c>
      <c r="G9" s="48">
        <f t="shared" si="3"/>
        <v>0</v>
      </c>
      <c r="H9" s="25"/>
      <c r="I9" s="25"/>
      <c r="J9" s="50">
        <f t="shared" si="1"/>
        <v>14398</v>
      </c>
      <c r="K9" s="50">
        <f t="shared" si="0"/>
        <v>16615</v>
      </c>
    </row>
    <row r="10" spans="1:12" x14ac:dyDescent="0.35">
      <c r="A10" s="44">
        <v>6</v>
      </c>
      <c r="B10" s="23"/>
      <c r="C10" s="46">
        <v>14398</v>
      </c>
      <c r="D10" s="46">
        <v>16615</v>
      </c>
      <c r="E10" s="24">
        <v>0</v>
      </c>
      <c r="F10" s="48">
        <f t="shared" si="2"/>
        <v>0</v>
      </c>
      <c r="G10" s="48">
        <f t="shared" si="3"/>
        <v>0</v>
      </c>
      <c r="H10" s="25"/>
      <c r="I10" s="25"/>
      <c r="J10" s="50">
        <f t="shared" si="1"/>
        <v>14398</v>
      </c>
      <c r="K10" s="50">
        <f t="shared" si="0"/>
        <v>16615</v>
      </c>
    </row>
    <row r="11" spans="1:12" x14ac:dyDescent="0.35">
      <c r="A11" s="44">
        <v>7</v>
      </c>
      <c r="B11" s="23"/>
      <c r="C11" s="46">
        <v>14398</v>
      </c>
      <c r="D11" s="46">
        <v>16615</v>
      </c>
      <c r="E11" s="24">
        <v>0</v>
      </c>
      <c r="F11" s="48">
        <f t="shared" si="2"/>
        <v>0</v>
      </c>
      <c r="G11" s="48">
        <f t="shared" si="3"/>
        <v>0</v>
      </c>
      <c r="H11" s="25"/>
      <c r="I11" s="25"/>
      <c r="J11" s="50">
        <f t="shared" si="1"/>
        <v>14398</v>
      </c>
      <c r="K11" s="50">
        <f t="shared" si="0"/>
        <v>16615</v>
      </c>
    </row>
    <row r="12" spans="1:12" x14ac:dyDescent="0.35">
      <c r="A12" s="44">
        <v>8</v>
      </c>
      <c r="B12" s="23"/>
      <c r="C12" s="46">
        <v>14398</v>
      </c>
      <c r="D12" s="46">
        <v>16615</v>
      </c>
      <c r="E12" s="24">
        <v>0</v>
      </c>
      <c r="F12" s="48">
        <f t="shared" si="2"/>
        <v>0</v>
      </c>
      <c r="G12" s="48">
        <f t="shared" si="3"/>
        <v>0</v>
      </c>
      <c r="H12" s="25"/>
      <c r="I12" s="25"/>
      <c r="J12" s="50">
        <f t="shared" si="1"/>
        <v>14398</v>
      </c>
      <c r="K12" s="50">
        <f t="shared" si="0"/>
        <v>16615</v>
      </c>
    </row>
    <row r="13" spans="1:12" x14ac:dyDescent="0.35">
      <c r="A13" s="44">
        <v>9</v>
      </c>
      <c r="B13" s="23"/>
      <c r="C13" s="46">
        <v>14398</v>
      </c>
      <c r="D13" s="46">
        <v>16615</v>
      </c>
      <c r="E13" s="24">
        <v>0</v>
      </c>
      <c r="F13" s="48">
        <f t="shared" si="2"/>
        <v>0</v>
      </c>
      <c r="G13" s="48">
        <f t="shared" si="3"/>
        <v>0</v>
      </c>
      <c r="H13" s="25"/>
      <c r="I13" s="25"/>
      <c r="J13" s="50">
        <f t="shared" si="1"/>
        <v>14398</v>
      </c>
      <c r="K13" s="50">
        <f t="shared" si="0"/>
        <v>16615</v>
      </c>
    </row>
    <row r="14" spans="1:12" x14ac:dyDescent="0.35">
      <c r="A14" s="44">
        <v>10</v>
      </c>
      <c r="B14" s="23"/>
      <c r="C14" s="46">
        <v>14398</v>
      </c>
      <c r="D14" s="46">
        <v>16615</v>
      </c>
      <c r="E14" s="24">
        <v>0</v>
      </c>
      <c r="F14" s="48">
        <f t="shared" si="2"/>
        <v>0</v>
      </c>
      <c r="G14" s="48">
        <f t="shared" si="3"/>
        <v>0</v>
      </c>
      <c r="H14" s="25"/>
      <c r="I14" s="25"/>
      <c r="J14" s="50">
        <f t="shared" si="1"/>
        <v>14398</v>
      </c>
      <c r="K14" s="50">
        <f t="shared" si="0"/>
        <v>16615</v>
      </c>
    </row>
    <row r="15" spans="1:12" x14ac:dyDescent="0.35">
      <c r="A15" s="44">
        <v>11</v>
      </c>
      <c r="B15" s="23"/>
      <c r="C15" s="46">
        <v>14398</v>
      </c>
      <c r="D15" s="46">
        <v>16615</v>
      </c>
      <c r="E15" s="24">
        <v>0</v>
      </c>
      <c r="F15" s="48">
        <f t="shared" si="2"/>
        <v>0</v>
      </c>
      <c r="G15" s="48">
        <f>E15/10.5*17.5</f>
        <v>0</v>
      </c>
      <c r="H15" s="25"/>
      <c r="I15" s="25"/>
      <c r="J15" s="50">
        <f t="shared" si="1"/>
        <v>14398</v>
      </c>
      <c r="K15" s="50">
        <f t="shared" si="0"/>
        <v>16615</v>
      </c>
    </row>
    <row r="16" spans="1:12" x14ac:dyDescent="0.35">
      <c r="A16" s="44">
        <v>12</v>
      </c>
      <c r="B16" s="23"/>
      <c r="C16" s="46">
        <v>14398</v>
      </c>
      <c r="D16" s="46">
        <v>16615</v>
      </c>
      <c r="E16" s="24">
        <v>0</v>
      </c>
      <c r="F16" s="48">
        <f t="shared" si="2"/>
        <v>0</v>
      </c>
      <c r="G16" s="48">
        <f>E16/10.5*17.5</f>
        <v>0</v>
      </c>
      <c r="H16" s="25"/>
      <c r="I16" s="25"/>
      <c r="J16" s="50">
        <f t="shared" si="1"/>
        <v>14398</v>
      </c>
      <c r="K16" s="50">
        <f t="shared" si="0"/>
        <v>16615</v>
      </c>
    </row>
    <row r="17" spans="1:12" x14ac:dyDescent="0.35">
      <c r="A17" s="44">
        <v>13</v>
      </c>
      <c r="B17" s="23"/>
      <c r="C17" s="46">
        <v>14398</v>
      </c>
      <c r="D17" s="46">
        <v>16615</v>
      </c>
      <c r="E17" s="24">
        <v>0</v>
      </c>
      <c r="F17" s="48">
        <f t="shared" si="2"/>
        <v>0</v>
      </c>
      <c r="G17" s="48">
        <f>E17/10.5*17.5</f>
        <v>0</v>
      </c>
      <c r="H17" s="25"/>
      <c r="I17" s="25"/>
      <c r="J17" s="50">
        <f t="shared" si="1"/>
        <v>14398</v>
      </c>
      <c r="K17" s="50">
        <f t="shared" si="0"/>
        <v>16615</v>
      </c>
    </row>
    <row r="18" spans="1:12" x14ac:dyDescent="0.35">
      <c r="A18" s="44">
        <v>14</v>
      </c>
      <c r="B18" s="23"/>
      <c r="C18" s="46">
        <v>14398</v>
      </c>
      <c r="D18" s="46">
        <v>16615</v>
      </c>
      <c r="E18" s="24">
        <v>0</v>
      </c>
      <c r="F18" s="48">
        <f>E18/15*15</f>
        <v>0</v>
      </c>
      <c r="G18" s="48">
        <f>E18/10.5*17.5</f>
        <v>0</v>
      </c>
      <c r="H18" s="25"/>
      <c r="I18" s="25"/>
      <c r="J18" s="50">
        <f t="shared" si="1"/>
        <v>14398</v>
      </c>
      <c r="K18" s="50">
        <f t="shared" si="0"/>
        <v>16615</v>
      </c>
    </row>
    <row r="19" spans="1:12" ht="7.5" customHeight="1" x14ac:dyDescent="0.35">
      <c r="A19" s="27"/>
      <c r="B19" s="28"/>
      <c r="C19" s="29"/>
      <c r="D19" s="29"/>
      <c r="E19" s="30"/>
      <c r="F19" s="31"/>
      <c r="G19" s="31"/>
      <c r="H19" s="31"/>
      <c r="I19" s="31"/>
      <c r="J19" s="32"/>
      <c r="K19" s="32"/>
    </row>
    <row r="20" spans="1:12" s="22" customFormat="1" ht="29" hidden="1" x14ac:dyDescent="0.35">
      <c r="A20" s="15">
        <v>4</v>
      </c>
      <c r="B20" s="16" t="s">
        <v>16</v>
      </c>
      <c r="C20" s="17">
        <v>11809</v>
      </c>
      <c r="D20" s="17">
        <v>16065</v>
      </c>
      <c r="E20" s="18">
        <v>5000</v>
      </c>
      <c r="F20" s="19">
        <f>E20/26*15</f>
        <v>2884.6153846153848</v>
      </c>
      <c r="G20" s="19">
        <f>E20/12.5*17.5</f>
        <v>7000</v>
      </c>
      <c r="H20" s="19"/>
      <c r="I20" s="19"/>
      <c r="J20" s="20">
        <f t="shared" ref="J20:K24" si="4">C20+F20</f>
        <v>14693.615384615385</v>
      </c>
      <c r="K20" s="20">
        <f t="shared" si="4"/>
        <v>23065</v>
      </c>
      <c r="L20" s="21"/>
    </row>
    <row r="21" spans="1:12" hidden="1" x14ac:dyDescent="0.35">
      <c r="A21" s="15"/>
      <c r="B21" s="23"/>
      <c r="C21" s="17">
        <v>11809</v>
      </c>
      <c r="D21" s="33">
        <v>16065</v>
      </c>
      <c r="E21" s="24">
        <v>0</v>
      </c>
      <c r="F21" s="19">
        <f>E21/26*15</f>
        <v>0</v>
      </c>
      <c r="G21" s="19">
        <f>E21/12.5*17.5</f>
        <v>0</v>
      </c>
      <c r="H21" s="19"/>
      <c r="I21" s="19"/>
      <c r="J21" s="26">
        <f t="shared" si="4"/>
        <v>11809</v>
      </c>
      <c r="K21" s="26">
        <f t="shared" si="4"/>
        <v>16065</v>
      </c>
    </row>
    <row r="22" spans="1:12" hidden="1" x14ac:dyDescent="0.35">
      <c r="A22" s="15"/>
      <c r="B22" s="23"/>
      <c r="C22" s="17">
        <v>11809</v>
      </c>
      <c r="D22" s="33">
        <v>16065</v>
      </c>
      <c r="E22" s="24">
        <v>0</v>
      </c>
      <c r="F22" s="19">
        <f>E22/26*15</f>
        <v>0</v>
      </c>
      <c r="G22" s="19">
        <f>E22/12.5*17.5</f>
        <v>0</v>
      </c>
      <c r="H22" s="19"/>
      <c r="I22" s="19"/>
      <c r="J22" s="26">
        <f t="shared" si="4"/>
        <v>11809</v>
      </c>
      <c r="K22" s="26">
        <f t="shared" si="4"/>
        <v>16065</v>
      </c>
    </row>
    <row r="23" spans="1:12" hidden="1" x14ac:dyDescent="0.35">
      <c r="A23" s="15"/>
      <c r="B23" s="23"/>
      <c r="C23" s="17">
        <v>11809</v>
      </c>
      <c r="D23" s="33">
        <v>16065</v>
      </c>
      <c r="E23" s="24">
        <v>0</v>
      </c>
      <c r="F23" s="19">
        <f>E23/26*15</f>
        <v>0</v>
      </c>
      <c r="G23" s="19">
        <f>E23/12.5*17.5</f>
        <v>0</v>
      </c>
      <c r="H23" s="19"/>
      <c r="I23" s="19"/>
      <c r="J23" s="26">
        <f t="shared" si="4"/>
        <v>11809</v>
      </c>
      <c r="K23" s="26">
        <f t="shared" si="4"/>
        <v>16065</v>
      </c>
    </row>
    <row r="24" spans="1:12" hidden="1" x14ac:dyDescent="0.35">
      <c r="A24" s="15"/>
      <c r="B24" s="23"/>
      <c r="C24" s="17">
        <v>11809</v>
      </c>
      <c r="D24" s="33">
        <v>16065</v>
      </c>
      <c r="E24" s="24">
        <v>0</v>
      </c>
      <c r="F24" s="19">
        <f>E24/26*15</f>
        <v>0</v>
      </c>
      <c r="G24" s="19">
        <f>E24/12.5*17.5</f>
        <v>0</v>
      </c>
      <c r="H24" s="19"/>
      <c r="I24" s="19"/>
      <c r="J24" s="26">
        <f t="shared" si="4"/>
        <v>11809</v>
      </c>
      <c r="K24" s="26">
        <f t="shared" si="4"/>
        <v>16065</v>
      </c>
    </row>
    <row r="25" spans="1:12" ht="7.5" hidden="1" customHeight="1" x14ac:dyDescent="0.35">
      <c r="A25" s="27"/>
      <c r="B25" s="28"/>
      <c r="C25" s="29"/>
      <c r="D25" s="29"/>
      <c r="E25" s="30"/>
      <c r="F25" s="31"/>
      <c r="G25" s="31"/>
      <c r="H25" s="31"/>
      <c r="I25" s="31"/>
      <c r="J25" s="32"/>
      <c r="K25" s="32"/>
    </row>
    <row r="26" spans="1:12" s="22" customFormat="1" ht="29" hidden="1" x14ac:dyDescent="0.35">
      <c r="A26" s="15">
        <v>5</v>
      </c>
      <c r="B26" s="16" t="s">
        <v>16</v>
      </c>
      <c r="C26" s="17">
        <v>11809</v>
      </c>
      <c r="D26" s="17">
        <v>16065</v>
      </c>
      <c r="E26" s="18">
        <v>5000</v>
      </c>
      <c r="F26" s="19">
        <f>E26/26*15</f>
        <v>2884.6153846153848</v>
      </c>
      <c r="G26" s="19">
        <f>E26/14.5*17.5</f>
        <v>6034.4827586206902</v>
      </c>
      <c r="H26" s="19"/>
      <c r="I26" s="19"/>
      <c r="J26" s="20">
        <f t="shared" ref="J26:K30" si="5">C26+F26</f>
        <v>14693.615384615385</v>
      </c>
      <c r="K26" s="20">
        <f t="shared" si="5"/>
        <v>22099.482758620688</v>
      </c>
      <c r="L26" s="21"/>
    </row>
    <row r="27" spans="1:12" hidden="1" x14ac:dyDescent="0.35">
      <c r="A27" s="15"/>
      <c r="B27" s="23"/>
      <c r="C27" s="17">
        <v>11809</v>
      </c>
      <c r="D27" s="33">
        <v>16065</v>
      </c>
      <c r="E27" s="24">
        <v>5000</v>
      </c>
      <c r="F27" s="19">
        <f>E27/15*15</f>
        <v>5000</v>
      </c>
      <c r="G27" s="19">
        <f>E27/10.5*17.5</f>
        <v>8333.3333333333339</v>
      </c>
      <c r="H27" s="19"/>
      <c r="I27" s="19"/>
      <c r="J27" s="26">
        <f t="shared" si="5"/>
        <v>16809</v>
      </c>
      <c r="K27" s="26">
        <f t="shared" si="5"/>
        <v>24398.333333333336</v>
      </c>
    </row>
    <row r="28" spans="1:12" hidden="1" x14ac:dyDescent="0.35">
      <c r="A28" s="15"/>
      <c r="B28" s="23"/>
      <c r="C28" s="17">
        <v>11809</v>
      </c>
      <c r="D28" s="33">
        <v>16065</v>
      </c>
      <c r="E28" s="24">
        <v>0</v>
      </c>
      <c r="F28" s="19">
        <f>E28/26*15</f>
        <v>0</v>
      </c>
      <c r="G28" s="19">
        <f>E28/14.5*17.5</f>
        <v>0</v>
      </c>
      <c r="H28" s="19"/>
      <c r="I28" s="19"/>
      <c r="J28" s="26">
        <f t="shared" si="5"/>
        <v>11809</v>
      </c>
      <c r="K28" s="26">
        <f t="shared" si="5"/>
        <v>16065</v>
      </c>
    </row>
    <row r="29" spans="1:12" hidden="1" x14ac:dyDescent="0.35">
      <c r="A29" s="15"/>
      <c r="B29" s="23"/>
      <c r="C29" s="17">
        <v>11809</v>
      </c>
      <c r="D29" s="33">
        <v>16065</v>
      </c>
      <c r="E29" s="24">
        <v>0</v>
      </c>
      <c r="F29" s="19">
        <f>E29/26*15</f>
        <v>0</v>
      </c>
      <c r="G29" s="19">
        <f>E29/14.5*17.5</f>
        <v>0</v>
      </c>
      <c r="H29" s="19"/>
      <c r="I29" s="19"/>
      <c r="J29" s="26">
        <f t="shared" si="5"/>
        <v>11809</v>
      </c>
      <c r="K29" s="26">
        <f t="shared" si="5"/>
        <v>16065</v>
      </c>
    </row>
    <row r="30" spans="1:12" hidden="1" x14ac:dyDescent="0.35">
      <c r="A30" s="15"/>
      <c r="B30" s="23"/>
      <c r="C30" s="17">
        <v>11809</v>
      </c>
      <c r="D30" s="33">
        <v>16065</v>
      </c>
      <c r="E30" s="24">
        <v>0</v>
      </c>
      <c r="F30" s="19">
        <f>E30/26*15</f>
        <v>0</v>
      </c>
      <c r="G30" s="19">
        <f>E30/14.5*17.5</f>
        <v>0</v>
      </c>
      <c r="H30" s="19"/>
      <c r="I30" s="19"/>
      <c r="J30" s="26">
        <f t="shared" si="5"/>
        <v>11809</v>
      </c>
      <c r="K30" s="26">
        <f t="shared" si="5"/>
        <v>16065</v>
      </c>
    </row>
    <row r="31" spans="1:12" ht="7.5" hidden="1" customHeight="1" x14ac:dyDescent="0.35">
      <c r="A31" s="27"/>
      <c r="B31" s="28"/>
      <c r="C31" s="29"/>
      <c r="D31" s="29"/>
      <c r="E31" s="30"/>
      <c r="F31" s="31"/>
      <c r="G31" s="31"/>
      <c r="H31" s="31"/>
      <c r="I31" s="31"/>
      <c r="J31" s="32"/>
      <c r="K31" s="32"/>
    </row>
    <row r="32" spans="1:12" s="22" customFormat="1" ht="29" hidden="1" x14ac:dyDescent="0.35">
      <c r="A32" s="15">
        <v>6</v>
      </c>
      <c r="B32" s="16" t="s">
        <v>16</v>
      </c>
      <c r="C32" s="17">
        <v>11809</v>
      </c>
      <c r="D32" s="17">
        <v>16065</v>
      </c>
      <c r="E32" s="18">
        <v>5000</v>
      </c>
      <c r="F32" s="19">
        <f>E32/29*15</f>
        <v>2586.2068965517242</v>
      </c>
      <c r="G32" s="19">
        <f>E32/14.5*17.5</f>
        <v>6034.4827586206902</v>
      </c>
      <c r="H32" s="19"/>
      <c r="I32" s="19"/>
      <c r="J32" s="20">
        <f t="shared" ref="J32:K36" si="6">C32+F32</f>
        <v>14395.206896551725</v>
      </c>
      <c r="K32" s="20">
        <f t="shared" si="6"/>
        <v>22099.482758620688</v>
      </c>
      <c r="L32" s="21"/>
    </row>
    <row r="33" spans="1:12" hidden="1" x14ac:dyDescent="0.35">
      <c r="A33" s="15"/>
      <c r="B33" s="23"/>
      <c r="C33" s="17">
        <v>11809</v>
      </c>
      <c r="D33" s="33">
        <v>16065</v>
      </c>
      <c r="E33" s="24">
        <v>0</v>
      </c>
      <c r="F33" s="19">
        <f>E33/29*15</f>
        <v>0</v>
      </c>
      <c r="G33" s="19">
        <f>E33/14.5*17.5</f>
        <v>0</v>
      </c>
      <c r="H33" s="19"/>
      <c r="I33" s="19"/>
      <c r="J33" s="26">
        <f t="shared" si="6"/>
        <v>11809</v>
      </c>
      <c r="K33" s="26">
        <f t="shared" si="6"/>
        <v>16065</v>
      </c>
    </row>
    <row r="34" spans="1:12" hidden="1" x14ac:dyDescent="0.35">
      <c r="A34" s="15"/>
      <c r="B34" s="23"/>
      <c r="C34" s="17">
        <v>11809</v>
      </c>
      <c r="D34" s="33">
        <v>16065</v>
      </c>
      <c r="E34" s="24">
        <v>0</v>
      </c>
      <c r="F34" s="19">
        <f>E34/29*15</f>
        <v>0</v>
      </c>
      <c r="G34" s="19">
        <f>E34/14.5*17.5</f>
        <v>0</v>
      </c>
      <c r="H34" s="19"/>
      <c r="I34" s="19"/>
      <c r="J34" s="26">
        <f t="shared" si="6"/>
        <v>11809</v>
      </c>
      <c r="K34" s="26">
        <f t="shared" si="6"/>
        <v>16065</v>
      </c>
    </row>
    <row r="35" spans="1:12" hidden="1" x14ac:dyDescent="0.35">
      <c r="A35" s="15"/>
      <c r="B35" s="23"/>
      <c r="C35" s="17">
        <v>11809</v>
      </c>
      <c r="D35" s="33">
        <v>16065</v>
      </c>
      <c r="E35" s="24">
        <v>0</v>
      </c>
      <c r="F35" s="19">
        <f>E35/29*15</f>
        <v>0</v>
      </c>
      <c r="G35" s="19">
        <f>E35/14.5*17.5</f>
        <v>0</v>
      </c>
      <c r="H35" s="19"/>
      <c r="I35" s="19"/>
      <c r="J35" s="26">
        <f t="shared" si="6"/>
        <v>11809</v>
      </c>
      <c r="K35" s="26">
        <f t="shared" si="6"/>
        <v>16065</v>
      </c>
    </row>
    <row r="36" spans="1:12" hidden="1" x14ac:dyDescent="0.35">
      <c r="A36" s="15"/>
      <c r="B36" s="23"/>
      <c r="C36" s="17">
        <v>11809</v>
      </c>
      <c r="D36" s="33">
        <v>16065</v>
      </c>
      <c r="E36" s="24">
        <v>0</v>
      </c>
      <c r="F36" s="19">
        <f>E36/29*15</f>
        <v>0</v>
      </c>
      <c r="G36" s="19">
        <f>E36/14.5*17.5</f>
        <v>0</v>
      </c>
      <c r="H36" s="19"/>
      <c r="I36" s="19"/>
      <c r="J36" s="26">
        <f t="shared" si="6"/>
        <v>11809</v>
      </c>
      <c r="K36" s="26">
        <f t="shared" si="6"/>
        <v>16065</v>
      </c>
    </row>
    <row r="37" spans="1:12" ht="7.5" hidden="1" customHeight="1" x14ac:dyDescent="0.35">
      <c r="A37" s="27"/>
      <c r="B37" s="28"/>
      <c r="C37" s="29"/>
      <c r="D37" s="29"/>
      <c r="E37" s="30"/>
      <c r="F37" s="31"/>
      <c r="G37" s="31"/>
      <c r="H37" s="31"/>
      <c r="I37" s="31"/>
      <c r="J37" s="32"/>
      <c r="K37" s="32"/>
    </row>
    <row r="38" spans="1:12" s="22" customFormat="1" ht="29" hidden="1" x14ac:dyDescent="0.35">
      <c r="A38" s="15">
        <v>7</v>
      </c>
      <c r="B38" s="16" t="s">
        <v>16</v>
      </c>
      <c r="C38" s="17">
        <v>11809</v>
      </c>
      <c r="D38" s="17">
        <v>16065</v>
      </c>
      <c r="E38" s="18">
        <v>5000</v>
      </c>
      <c r="F38" s="19">
        <f>E38/29*15</f>
        <v>2586.2068965517242</v>
      </c>
      <c r="G38" s="19">
        <f>E38/14.5*17.5</f>
        <v>6034.4827586206902</v>
      </c>
      <c r="H38" s="19"/>
      <c r="I38" s="19"/>
      <c r="J38" s="20">
        <f t="shared" ref="J38:K42" si="7">C38+F38</f>
        <v>14395.206896551725</v>
      </c>
      <c r="K38" s="20">
        <f t="shared" si="7"/>
        <v>22099.482758620688</v>
      </c>
      <c r="L38" s="21"/>
    </row>
    <row r="39" spans="1:12" hidden="1" x14ac:dyDescent="0.35">
      <c r="A39" s="15"/>
      <c r="B39" s="23"/>
      <c r="C39" s="17">
        <v>11809</v>
      </c>
      <c r="D39" s="33">
        <v>16065</v>
      </c>
      <c r="E39" s="24">
        <v>0</v>
      </c>
      <c r="F39" s="19">
        <f>E39/33*15</f>
        <v>0</v>
      </c>
      <c r="G39" s="19">
        <f>E39/14.5*17.5</f>
        <v>0</v>
      </c>
      <c r="H39" s="19"/>
      <c r="I39" s="19"/>
      <c r="J39" s="26">
        <f t="shared" si="7"/>
        <v>11809</v>
      </c>
      <c r="K39" s="26">
        <f t="shared" si="7"/>
        <v>16065</v>
      </c>
    </row>
    <row r="40" spans="1:12" hidden="1" x14ac:dyDescent="0.35">
      <c r="A40" s="15"/>
      <c r="B40" s="23"/>
      <c r="C40" s="17">
        <v>11809</v>
      </c>
      <c r="D40" s="33">
        <v>16065</v>
      </c>
      <c r="E40" s="24">
        <v>0</v>
      </c>
      <c r="F40" s="19">
        <f>E40/33*15</f>
        <v>0</v>
      </c>
      <c r="G40" s="19">
        <f>E40/14.5*17.5</f>
        <v>0</v>
      </c>
      <c r="H40" s="19"/>
      <c r="I40" s="19"/>
      <c r="J40" s="26">
        <f t="shared" si="7"/>
        <v>11809</v>
      </c>
      <c r="K40" s="26">
        <f t="shared" si="7"/>
        <v>16065</v>
      </c>
    </row>
    <row r="41" spans="1:12" hidden="1" x14ac:dyDescent="0.35">
      <c r="A41" s="15"/>
      <c r="B41" s="23"/>
      <c r="C41" s="17">
        <v>11809</v>
      </c>
      <c r="D41" s="33">
        <v>16065</v>
      </c>
      <c r="E41" s="24">
        <v>0</v>
      </c>
      <c r="F41" s="19">
        <f>E41/33*15</f>
        <v>0</v>
      </c>
      <c r="G41" s="19">
        <f>E41/14.5*17.5</f>
        <v>0</v>
      </c>
      <c r="H41" s="19"/>
      <c r="I41" s="19"/>
      <c r="J41" s="26">
        <f t="shared" si="7"/>
        <v>11809</v>
      </c>
      <c r="K41" s="26">
        <f t="shared" si="7"/>
        <v>16065</v>
      </c>
    </row>
    <row r="42" spans="1:12" hidden="1" x14ac:dyDescent="0.35">
      <c r="A42" s="15"/>
      <c r="B42" s="23"/>
      <c r="C42" s="17">
        <v>11809</v>
      </c>
      <c r="D42" s="33">
        <v>16065</v>
      </c>
      <c r="E42" s="24">
        <v>0</v>
      </c>
      <c r="F42" s="19">
        <f>E42/33*15</f>
        <v>0</v>
      </c>
      <c r="G42" s="19">
        <f>E42/14.5*17.5</f>
        <v>0</v>
      </c>
      <c r="H42" s="19"/>
      <c r="I42" s="19"/>
      <c r="J42" s="26">
        <f t="shared" si="7"/>
        <v>11809</v>
      </c>
      <c r="K42" s="26">
        <f t="shared" si="7"/>
        <v>16065</v>
      </c>
    </row>
    <row r="43" spans="1:12" hidden="1" x14ac:dyDescent="0.35">
      <c r="A43" s="34"/>
      <c r="B43" s="2"/>
      <c r="C43" s="35"/>
      <c r="D43" s="35"/>
      <c r="E43" s="36"/>
      <c r="F43" s="34"/>
      <c r="G43" s="37"/>
      <c r="H43" s="37"/>
      <c r="I43" s="37"/>
      <c r="J43" s="34"/>
      <c r="K43" s="34"/>
    </row>
    <row r="44" spans="1:12" hidden="1" x14ac:dyDescent="0.35">
      <c r="A44" s="34"/>
      <c r="B44" s="2"/>
      <c r="C44" s="35"/>
      <c r="D44" s="35"/>
      <c r="E44" s="36"/>
      <c r="F44" s="34"/>
      <c r="G44" s="37"/>
      <c r="H44" s="37"/>
      <c r="I44" s="37"/>
      <c r="J44" s="34"/>
      <c r="K44" s="34"/>
    </row>
    <row r="45" spans="1:12" hidden="1" x14ac:dyDescent="0.35">
      <c r="A45" s="34"/>
      <c r="B45" s="2"/>
      <c r="C45" s="35"/>
      <c r="D45" s="35"/>
      <c r="E45" s="36"/>
      <c r="F45" s="34"/>
      <c r="G45" s="37"/>
      <c r="H45" s="37"/>
      <c r="I45" s="37"/>
      <c r="J45" s="34"/>
      <c r="K45" s="34"/>
    </row>
    <row r="46" spans="1:12" hidden="1" x14ac:dyDescent="0.35">
      <c r="A46" s="34"/>
      <c r="B46" s="2"/>
      <c r="C46" s="35"/>
      <c r="D46" s="35"/>
      <c r="E46" s="36"/>
      <c r="F46" s="34"/>
      <c r="G46" s="37"/>
      <c r="H46" s="37"/>
      <c r="I46" s="37"/>
      <c r="J46" s="34"/>
      <c r="K46" s="34"/>
    </row>
    <row r="47" spans="1:12" hidden="1" x14ac:dyDescent="0.35">
      <c r="A47" s="38" t="s">
        <v>14</v>
      </c>
      <c r="B47" s="34"/>
      <c r="C47" s="35"/>
      <c r="D47" s="35"/>
      <c r="E47" s="36"/>
      <c r="F47" s="34"/>
      <c r="G47" s="37"/>
      <c r="H47" s="37"/>
      <c r="I47" s="37"/>
      <c r="J47" s="34"/>
      <c r="K47" s="34"/>
    </row>
    <row r="48" spans="1:12" ht="58" hidden="1" x14ac:dyDescent="0.35">
      <c r="A48" s="8" t="s">
        <v>8</v>
      </c>
      <c r="B48" s="8" t="s">
        <v>0</v>
      </c>
      <c r="C48" s="13" t="s">
        <v>3</v>
      </c>
      <c r="D48" s="13" t="s">
        <v>4</v>
      </c>
      <c r="E48" s="14" t="s">
        <v>7</v>
      </c>
      <c r="F48" s="8" t="s">
        <v>1</v>
      </c>
      <c r="G48" s="14" t="s">
        <v>2</v>
      </c>
      <c r="H48" s="14"/>
      <c r="I48" s="14"/>
      <c r="J48" s="8" t="s">
        <v>5</v>
      </c>
      <c r="K48" s="8" t="s">
        <v>6</v>
      </c>
    </row>
    <row r="49" spans="1:12" ht="29" hidden="1" x14ac:dyDescent="0.35">
      <c r="A49" s="15">
        <v>1</v>
      </c>
      <c r="B49" s="16" t="s">
        <v>16</v>
      </c>
      <c r="C49" s="17">
        <v>11809</v>
      </c>
      <c r="D49" s="17">
        <v>16065</v>
      </c>
      <c r="E49" s="18">
        <v>5000</v>
      </c>
      <c r="F49" s="19">
        <f>E49/15*15</f>
        <v>5000</v>
      </c>
      <c r="G49" s="19">
        <f>E49/10.5*17.5</f>
        <v>8333.3333333333339</v>
      </c>
      <c r="H49" s="19"/>
      <c r="I49" s="19"/>
      <c r="J49" s="20">
        <f t="shared" ref="J49:K52" si="8">C49+F49</f>
        <v>16809</v>
      </c>
      <c r="K49" s="20">
        <f t="shared" si="8"/>
        <v>24398.333333333336</v>
      </c>
    </row>
    <row r="50" spans="1:12" hidden="1" x14ac:dyDescent="0.35">
      <c r="A50" s="15"/>
      <c r="B50" s="39"/>
      <c r="C50" s="17">
        <v>11809</v>
      </c>
      <c r="D50" s="33">
        <v>16065</v>
      </c>
      <c r="E50" s="24">
        <v>0</v>
      </c>
      <c r="F50" s="19">
        <f>E50/15*15</f>
        <v>0</v>
      </c>
      <c r="G50" s="19">
        <f>E50/10.5*17.5</f>
        <v>0</v>
      </c>
      <c r="H50" s="19"/>
      <c r="I50" s="19"/>
      <c r="J50" s="26">
        <f t="shared" si="8"/>
        <v>11809</v>
      </c>
      <c r="K50" s="26">
        <f t="shared" si="8"/>
        <v>16065</v>
      </c>
    </row>
    <row r="51" spans="1:12" hidden="1" x14ac:dyDescent="0.35">
      <c r="A51" s="15"/>
      <c r="B51" s="39"/>
      <c r="C51" s="17">
        <v>11809</v>
      </c>
      <c r="D51" s="33">
        <v>16065</v>
      </c>
      <c r="E51" s="24">
        <v>0</v>
      </c>
      <c r="F51" s="19">
        <f>E51/15*15</f>
        <v>0</v>
      </c>
      <c r="G51" s="19">
        <f>E51/10.5*17.5</f>
        <v>0</v>
      </c>
      <c r="H51" s="19"/>
      <c r="I51" s="19"/>
      <c r="J51" s="26">
        <f t="shared" si="8"/>
        <v>11809</v>
      </c>
      <c r="K51" s="26">
        <f t="shared" si="8"/>
        <v>16065</v>
      </c>
    </row>
    <row r="52" spans="1:12" hidden="1" x14ac:dyDescent="0.35">
      <c r="A52" s="15"/>
      <c r="B52" s="39"/>
      <c r="C52" s="17">
        <v>11809</v>
      </c>
      <c r="D52" s="33">
        <v>16065</v>
      </c>
      <c r="E52" s="24">
        <v>0</v>
      </c>
      <c r="F52" s="19">
        <f>E52/15*15</f>
        <v>0</v>
      </c>
      <c r="G52" s="19">
        <f>E52/10.5*17.5</f>
        <v>0</v>
      </c>
      <c r="H52" s="19"/>
      <c r="I52" s="19"/>
      <c r="J52" s="26">
        <f t="shared" si="8"/>
        <v>11809</v>
      </c>
      <c r="K52" s="26">
        <f t="shared" si="8"/>
        <v>16065</v>
      </c>
    </row>
    <row r="53" spans="1:12" ht="7.5" hidden="1" customHeight="1" x14ac:dyDescent="0.35">
      <c r="A53" s="27"/>
      <c r="B53" s="28"/>
      <c r="C53" s="29"/>
      <c r="D53" s="29"/>
      <c r="E53" s="30"/>
      <c r="F53" s="31"/>
      <c r="G53" s="31"/>
      <c r="H53" s="31"/>
      <c r="I53" s="31"/>
      <c r="J53" s="32"/>
      <c r="K53" s="32"/>
    </row>
    <row r="54" spans="1:12" s="22" customFormat="1" ht="29" hidden="1" x14ac:dyDescent="0.35">
      <c r="A54" s="15">
        <v>2</v>
      </c>
      <c r="B54" s="16" t="s">
        <v>17</v>
      </c>
      <c r="C54" s="17">
        <v>11809</v>
      </c>
      <c r="D54" s="17">
        <v>16065</v>
      </c>
      <c r="E54" s="18">
        <v>5000</v>
      </c>
      <c r="F54" s="19">
        <f>E54/15*15</f>
        <v>5000</v>
      </c>
      <c r="G54" s="19">
        <f>E54/12.5*17.5</f>
        <v>7000</v>
      </c>
      <c r="H54" s="19"/>
      <c r="I54" s="19"/>
      <c r="J54" s="20">
        <f t="shared" ref="J54:K58" si="9">C54+F54</f>
        <v>16809</v>
      </c>
      <c r="K54" s="20">
        <f t="shared" si="9"/>
        <v>23065</v>
      </c>
      <c r="L54" s="21"/>
    </row>
    <row r="55" spans="1:12" hidden="1" x14ac:dyDescent="0.35">
      <c r="A55" s="15"/>
      <c r="B55" s="39"/>
      <c r="C55" s="17">
        <v>11809</v>
      </c>
      <c r="D55" s="33">
        <v>16065</v>
      </c>
      <c r="E55" s="24">
        <v>0</v>
      </c>
      <c r="F55" s="19">
        <f>E55/15*15</f>
        <v>0</v>
      </c>
      <c r="G55" s="19">
        <f>E55/12.5*17.5</f>
        <v>0</v>
      </c>
      <c r="H55" s="19"/>
      <c r="I55" s="19"/>
      <c r="J55" s="26">
        <f t="shared" si="9"/>
        <v>11809</v>
      </c>
      <c r="K55" s="26">
        <f t="shared" si="9"/>
        <v>16065</v>
      </c>
    </row>
    <row r="56" spans="1:12" hidden="1" x14ac:dyDescent="0.35">
      <c r="A56" s="15"/>
      <c r="B56" s="39"/>
      <c r="C56" s="17">
        <v>11809</v>
      </c>
      <c r="D56" s="33">
        <v>16065</v>
      </c>
      <c r="E56" s="24">
        <v>0</v>
      </c>
      <c r="F56" s="19">
        <f>E56/15*15</f>
        <v>0</v>
      </c>
      <c r="G56" s="19">
        <f>E56/12.5*17.5</f>
        <v>0</v>
      </c>
      <c r="H56" s="19"/>
      <c r="I56" s="19"/>
      <c r="J56" s="26">
        <f t="shared" si="9"/>
        <v>11809</v>
      </c>
      <c r="K56" s="26">
        <f t="shared" si="9"/>
        <v>16065</v>
      </c>
    </row>
    <row r="57" spans="1:12" hidden="1" x14ac:dyDescent="0.35">
      <c r="A57" s="15"/>
      <c r="B57" s="39"/>
      <c r="C57" s="17">
        <v>11809</v>
      </c>
      <c r="D57" s="33">
        <v>16065</v>
      </c>
      <c r="E57" s="24">
        <v>0</v>
      </c>
      <c r="F57" s="19">
        <f>E57/15*15</f>
        <v>0</v>
      </c>
      <c r="G57" s="19">
        <f>E57/12.5*17.5</f>
        <v>0</v>
      </c>
      <c r="H57" s="19"/>
      <c r="I57" s="19"/>
      <c r="J57" s="26">
        <f t="shared" si="9"/>
        <v>11809</v>
      </c>
      <c r="K57" s="26">
        <f t="shared" si="9"/>
        <v>16065</v>
      </c>
    </row>
    <row r="58" spans="1:12" hidden="1" x14ac:dyDescent="0.35">
      <c r="A58" s="15"/>
      <c r="B58" s="39"/>
      <c r="C58" s="17">
        <v>11809</v>
      </c>
      <c r="D58" s="33">
        <v>16065</v>
      </c>
      <c r="E58" s="24">
        <v>0</v>
      </c>
      <c r="F58" s="19">
        <f>E58/15*15</f>
        <v>0</v>
      </c>
      <c r="G58" s="19">
        <f>E58/12.5*17.5</f>
        <v>0</v>
      </c>
      <c r="H58" s="19"/>
      <c r="I58" s="19"/>
      <c r="J58" s="26">
        <f t="shared" si="9"/>
        <v>11809</v>
      </c>
      <c r="K58" s="26">
        <f t="shared" si="9"/>
        <v>16065</v>
      </c>
    </row>
    <row r="59" spans="1:12" ht="7.5" hidden="1" customHeight="1" x14ac:dyDescent="0.35">
      <c r="A59" s="27"/>
      <c r="B59" s="28"/>
      <c r="C59" s="29"/>
      <c r="D59" s="29"/>
      <c r="E59" s="30"/>
      <c r="F59" s="31"/>
      <c r="G59" s="31"/>
      <c r="H59" s="31"/>
      <c r="I59" s="31"/>
      <c r="J59" s="32"/>
      <c r="K59" s="32"/>
    </row>
    <row r="60" spans="1:12" s="22" customFormat="1" ht="29" hidden="1" x14ac:dyDescent="0.35">
      <c r="A60" s="15">
        <v>3</v>
      </c>
      <c r="B60" s="16" t="s">
        <v>16</v>
      </c>
      <c r="C60" s="17">
        <v>11809</v>
      </c>
      <c r="D60" s="17">
        <v>16065</v>
      </c>
      <c r="E60" s="18">
        <v>5000</v>
      </c>
      <c r="F60" s="19">
        <f>E60/20.5*15</f>
        <v>3658.5365853658536</v>
      </c>
      <c r="G60" s="19">
        <f>E60/12.5*17.5</f>
        <v>7000</v>
      </c>
      <c r="H60" s="19"/>
      <c r="I60" s="19"/>
      <c r="J60" s="20">
        <f t="shared" ref="J60:K64" si="10">C60+F60</f>
        <v>15467.536585365853</v>
      </c>
      <c r="K60" s="20">
        <f t="shared" si="10"/>
        <v>23065</v>
      </c>
      <c r="L60" s="21"/>
    </row>
    <row r="61" spans="1:12" hidden="1" x14ac:dyDescent="0.35">
      <c r="A61" s="15"/>
      <c r="B61" s="23"/>
      <c r="C61" s="17">
        <v>11809</v>
      </c>
      <c r="D61" s="33">
        <v>16065</v>
      </c>
      <c r="E61" s="24">
        <v>0</v>
      </c>
      <c r="F61" s="19">
        <f>E61/20.5*15</f>
        <v>0</v>
      </c>
      <c r="G61" s="19">
        <f>E61/12.5*17.5</f>
        <v>0</v>
      </c>
      <c r="H61" s="19"/>
      <c r="I61" s="19"/>
      <c r="J61" s="26">
        <f t="shared" si="10"/>
        <v>11809</v>
      </c>
      <c r="K61" s="26">
        <f t="shared" si="10"/>
        <v>16065</v>
      </c>
    </row>
    <row r="62" spans="1:12" hidden="1" x14ac:dyDescent="0.35">
      <c r="A62" s="15"/>
      <c r="B62" s="23"/>
      <c r="C62" s="17">
        <v>11809</v>
      </c>
      <c r="D62" s="33">
        <v>16065</v>
      </c>
      <c r="E62" s="24">
        <v>0</v>
      </c>
      <c r="F62" s="19">
        <f>E62/20.5*15</f>
        <v>0</v>
      </c>
      <c r="G62" s="19">
        <f>E62/12.5*17.5</f>
        <v>0</v>
      </c>
      <c r="H62" s="19"/>
      <c r="I62" s="19"/>
      <c r="J62" s="26">
        <f t="shared" si="10"/>
        <v>11809</v>
      </c>
      <c r="K62" s="26">
        <f t="shared" si="10"/>
        <v>16065</v>
      </c>
    </row>
    <row r="63" spans="1:12" hidden="1" x14ac:dyDescent="0.35">
      <c r="A63" s="15"/>
      <c r="B63" s="23"/>
      <c r="C63" s="17">
        <v>11809</v>
      </c>
      <c r="D63" s="33">
        <v>16065</v>
      </c>
      <c r="E63" s="24">
        <v>0</v>
      </c>
      <c r="F63" s="19">
        <f>E63/20.5*15</f>
        <v>0</v>
      </c>
      <c r="G63" s="19">
        <f>E63/12.5*17.5</f>
        <v>0</v>
      </c>
      <c r="H63" s="19"/>
      <c r="I63" s="19"/>
      <c r="J63" s="26">
        <f t="shared" si="10"/>
        <v>11809</v>
      </c>
      <c r="K63" s="26">
        <f t="shared" si="10"/>
        <v>16065</v>
      </c>
    </row>
    <row r="64" spans="1:12" hidden="1" x14ac:dyDescent="0.35">
      <c r="A64" s="15"/>
      <c r="B64" s="23"/>
      <c r="C64" s="17">
        <v>11809</v>
      </c>
      <c r="D64" s="33">
        <v>16065</v>
      </c>
      <c r="E64" s="24">
        <v>0</v>
      </c>
      <c r="F64" s="19">
        <f>E64/20.5*15</f>
        <v>0</v>
      </c>
      <c r="G64" s="19">
        <f>E64/12.5*17.5</f>
        <v>0</v>
      </c>
      <c r="H64" s="19"/>
      <c r="I64" s="19"/>
      <c r="J64" s="26">
        <f t="shared" si="10"/>
        <v>11809</v>
      </c>
      <c r="K64" s="26">
        <f t="shared" si="10"/>
        <v>16065</v>
      </c>
    </row>
    <row r="65" spans="1:12" ht="7.5" hidden="1" customHeight="1" x14ac:dyDescent="0.35">
      <c r="A65" s="27"/>
      <c r="B65" s="28"/>
      <c r="C65" s="29"/>
      <c r="D65" s="29"/>
      <c r="E65" s="30"/>
      <c r="F65" s="31"/>
      <c r="G65" s="31"/>
      <c r="H65" s="31"/>
      <c r="I65" s="31"/>
      <c r="J65" s="32"/>
      <c r="K65" s="32"/>
    </row>
    <row r="66" spans="1:12" s="22" customFormat="1" ht="29" hidden="1" x14ac:dyDescent="0.35">
      <c r="A66" s="15">
        <v>4</v>
      </c>
      <c r="B66" s="16" t="s">
        <v>16</v>
      </c>
      <c r="C66" s="17">
        <v>11809</v>
      </c>
      <c r="D66" s="17">
        <v>16065</v>
      </c>
      <c r="E66" s="18">
        <v>5000</v>
      </c>
      <c r="F66" s="19">
        <f>E66/26*15</f>
        <v>2884.6153846153848</v>
      </c>
      <c r="G66" s="19">
        <f>E66/12.5*17.5</f>
        <v>7000</v>
      </c>
      <c r="H66" s="19"/>
      <c r="I66" s="19"/>
      <c r="J66" s="20">
        <f t="shared" ref="J66:K70" si="11">C66+F66</f>
        <v>14693.615384615385</v>
      </c>
      <c r="K66" s="20">
        <f t="shared" si="11"/>
        <v>23065</v>
      </c>
      <c r="L66" s="21"/>
    </row>
    <row r="67" spans="1:12" hidden="1" x14ac:dyDescent="0.35">
      <c r="A67" s="15"/>
      <c r="B67" s="23"/>
      <c r="C67" s="17">
        <v>11809</v>
      </c>
      <c r="D67" s="33">
        <v>16065</v>
      </c>
      <c r="E67" s="24">
        <v>0</v>
      </c>
      <c r="F67" s="19">
        <f>E67/26*15</f>
        <v>0</v>
      </c>
      <c r="G67" s="19">
        <f>E67/12.5*17.5</f>
        <v>0</v>
      </c>
      <c r="H67" s="19"/>
      <c r="I67" s="19"/>
      <c r="J67" s="26">
        <f t="shared" si="11"/>
        <v>11809</v>
      </c>
      <c r="K67" s="26">
        <f t="shared" si="11"/>
        <v>16065</v>
      </c>
    </row>
    <row r="68" spans="1:12" hidden="1" x14ac:dyDescent="0.35">
      <c r="A68" s="15"/>
      <c r="B68" s="23"/>
      <c r="C68" s="17">
        <v>11809</v>
      </c>
      <c r="D68" s="33">
        <v>16065</v>
      </c>
      <c r="E68" s="24">
        <v>0</v>
      </c>
      <c r="F68" s="19">
        <f>E68/26*15</f>
        <v>0</v>
      </c>
      <c r="G68" s="19">
        <f>E68/12.5*17.5</f>
        <v>0</v>
      </c>
      <c r="H68" s="19"/>
      <c r="I68" s="19"/>
      <c r="J68" s="26">
        <f t="shared" si="11"/>
        <v>11809</v>
      </c>
      <c r="K68" s="26">
        <f t="shared" si="11"/>
        <v>16065</v>
      </c>
    </row>
    <row r="69" spans="1:12" hidden="1" x14ac:dyDescent="0.35">
      <c r="A69" s="15"/>
      <c r="B69" s="23"/>
      <c r="C69" s="17">
        <v>11809</v>
      </c>
      <c r="D69" s="33">
        <v>16065</v>
      </c>
      <c r="E69" s="24">
        <v>0</v>
      </c>
      <c r="F69" s="19">
        <f>E69/26*15</f>
        <v>0</v>
      </c>
      <c r="G69" s="19">
        <f>E69/12.5*17.5</f>
        <v>0</v>
      </c>
      <c r="H69" s="19"/>
      <c r="I69" s="19"/>
      <c r="J69" s="26">
        <f t="shared" si="11"/>
        <v>11809</v>
      </c>
      <c r="K69" s="26">
        <f t="shared" si="11"/>
        <v>16065</v>
      </c>
    </row>
    <row r="70" spans="1:12" hidden="1" x14ac:dyDescent="0.35">
      <c r="A70" s="15"/>
      <c r="B70" s="23"/>
      <c r="C70" s="17">
        <v>11809</v>
      </c>
      <c r="D70" s="33">
        <v>16065</v>
      </c>
      <c r="E70" s="24">
        <v>0</v>
      </c>
      <c r="F70" s="19">
        <f>E70/26*15</f>
        <v>0</v>
      </c>
      <c r="G70" s="19">
        <f>E70/12.5*17.5</f>
        <v>0</v>
      </c>
      <c r="H70" s="19"/>
      <c r="I70" s="19"/>
      <c r="J70" s="26">
        <f t="shared" si="11"/>
        <v>11809</v>
      </c>
      <c r="K70" s="26">
        <f t="shared" si="11"/>
        <v>16065</v>
      </c>
    </row>
    <row r="71" spans="1:12" ht="7.5" hidden="1" customHeight="1" x14ac:dyDescent="0.35">
      <c r="A71" s="27"/>
      <c r="B71" s="28"/>
      <c r="C71" s="29"/>
      <c r="D71" s="29"/>
      <c r="E71" s="30"/>
      <c r="F71" s="31"/>
      <c r="G71" s="31"/>
      <c r="H71" s="31"/>
      <c r="I71" s="31"/>
      <c r="J71" s="32"/>
      <c r="K71" s="32"/>
    </row>
    <row r="72" spans="1:12" s="22" customFormat="1" ht="29" hidden="1" x14ac:dyDescent="0.35">
      <c r="A72" s="15">
        <v>5</v>
      </c>
      <c r="B72" s="16" t="s">
        <v>16</v>
      </c>
      <c r="C72" s="17">
        <v>11809</v>
      </c>
      <c r="D72" s="17">
        <v>16065</v>
      </c>
      <c r="E72" s="18">
        <v>5000</v>
      </c>
      <c r="F72" s="19">
        <f>E72/26*15</f>
        <v>2884.6153846153848</v>
      </c>
      <c r="G72" s="19">
        <f>E72/14.5*17.5</f>
        <v>6034.4827586206902</v>
      </c>
      <c r="H72" s="19"/>
      <c r="I72" s="19"/>
      <c r="J72" s="20">
        <f t="shared" ref="J72:K76" si="12">C72+F72</f>
        <v>14693.615384615385</v>
      </c>
      <c r="K72" s="20">
        <f t="shared" si="12"/>
        <v>22099.482758620688</v>
      </c>
      <c r="L72" s="21"/>
    </row>
    <row r="73" spans="1:12" hidden="1" x14ac:dyDescent="0.35">
      <c r="A73" s="15"/>
      <c r="B73" s="23"/>
      <c r="C73" s="17">
        <v>11809</v>
      </c>
      <c r="D73" s="33">
        <v>16065</v>
      </c>
      <c r="E73" s="24">
        <v>0</v>
      </c>
      <c r="F73" s="19">
        <f>E73/26*15</f>
        <v>0</v>
      </c>
      <c r="G73" s="19">
        <f>E73/14.5*17.5</f>
        <v>0</v>
      </c>
      <c r="H73" s="19"/>
      <c r="I73" s="19"/>
      <c r="J73" s="26">
        <f t="shared" si="12"/>
        <v>11809</v>
      </c>
      <c r="K73" s="26">
        <f t="shared" si="12"/>
        <v>16065</v>
      </c>
    </row>
    <row r="74" spans="1:12" hidden="1" x14ac:dyDescent="0.35">
      <c r="A74" s="15"/>
      <c r="B74" s="23"/>
      <c r="C74" s="17">
        <v>11809</v>
      </c>
      <c r="D74" s="33">
        <v>16065</v>
      </c>
      <c r="E74" s="24">
        <v>0</v>
      </c>
      <c r="F74" s="19">
        <f>E74/26*15</f>
        <v>0</v>
      </c>
      <c r="G74" s="19">
        <f>E74/14.5*17.5</f>
        <v>0</v>
      </c>
      <c r="H74" s="19"/>
      <c r="I74" s="19"/>
      <c r="J74" s="26">
        <f t="shared" si="12"/>
        <v>11809</v>
      </c>
      <c r="K74" s="26">
        <f t="shared" si="12"/>
        <v>16065</v>
      </c>
    </row>
    <row r="75" spans="1:12" hidden="1" x14ac:dyDescent="0.35">
      <c r="A75" s="15"/>
      <c r="B75" s="23"/>
      <c r="C75" s="17">
        <v>11809</v>
      </c>
      <c r="D75" s="33">
        <v>16065</v>
      </c>
      <c r="E75" s="24">
        <v>0</v>
      </c>
      <c r="F75" s="19">
        <f>E75/26*15</f>
        <v>0</v>
      </c>
      <c r="G75" s="19">
        <f>E75/14.5*17.5</f>
        <v>0</v>
      </c>
      <c r="H75" s="19"/>
      <c r="I75" s="19"/>
      <c r="J75" s="26">
        <f t="shared" si="12"/>
        <v>11809</v>
      </c>
      <c r="K75" s="26">
        <f t="shared" si="12"/>
        <v>16065</v>
      </c>
    </row>
    <row r="76" spans="1:12" hidden="1" x14ac:dyDescent="0.35">
      <c r="A76" s="15"/>
      <c r="B76" s="23"/>
      <c r="C76" s="17">
        <v>11809</v>
      </c>
      <c r="D76" s="33">
        <v>16065</v>
      </c>
      <c r="E76" s="24">
        <v>0</v>
      </c>
      <c r="F76" s="19">
        <f>E76/26*15</f>
        <v>0</v>
      </c>
      <c r="G76" s="19">
        <f>E76/14.5*17.5</f>
        <v>0</v>
      </c>
      <c r="H76" s="19"/>
      <c r="I76" s="19"/>
      <c r="J76" s="26">
        <f t="shared" si="12"/>
        <v>11809</v>
      </c>
      <c r="K76" s="26">
        <f t="shared" si="12"/>
        <v>16065</v>
      </c>
    </row>
    <row r="77" spans="1:12" ht="7.5" hidden="1" customHeight="1" x14ac:dyDescent="0.35">
      <c r="A77" s="27"/>
      <c r="B77" s="28"/>
      <c r="C77" s="29"/>
      <c r="D77" s="29"/>
      <c r="E77" s="30"/>
      <c r="F77" s="31"/>
      <c r="G77" s="31"/>
      <c r="H77" s="31"/>
      <c r="I77" s="31"/>
      <c r="J77" s="32"/>
      <c r="K77" s="32"/>
    </row>
    <row r="78" spans="1:12" s="22" customFormat="1" ht="29" hidden="1" x14ac:dyDescent="0.35">
      <c r="A78" s="15">
        <v>6</v>
      </c>
      <c r="B78" s="16" t="s">
        <v>16</v>
      </c>
      <c r="C78" s="17">
        <v>11809</v>
      </c>
      <c r="D78" s="17">
        <v>16065</v>
      </c>
      <c r="E78" s="18">
        <v>5000</v>
      </c>
      <c r="F78" s="19">
        <f>E78/29*15</f>
        <v>2586.2068965517242</v>
      </c>
      <c r="G78" s="19">
        <f>E78/14.5*17.5</f>
        <v>6034.4827586206902</v>
      </c>
      <c r="H78" s="19"/>
      <c r="I78" s="19"/>
      <c r="J78" s="20">
        <f t="shared" ref="J78:K82" si="13">C78+F78</f>
        <v>14395.206896551725</v>
      </c>
      <c r="K78" s="20">
        <f t="shared" si="13"/>
        <v>22099.482758620688</v>
      </c>
      <c r="L78" s="21"/>
    </row>
    <row r="79" spans="1:12" hidden="1" x14ac:dyDescent="0.35">
      <c r="A79" s="15"/>
      <c r="B79" s="23"/>
      <c r="C79" s="17">
        <v>11809</v>
      </c>
      <c r="D79" s="33">
        <v>16065</v>
      </c>
      <c r="E79" s="24">
        <v>0</v>
      </c>
      <c r="F79" s="19">
        <f>E79/29*15</f>
        <v>0</v>
      </c>
      <c r="G79" s="19">
        <f>E79/14.5*17.5</f>
        <v>0</v>
      </c>
      <c r="H79" s="19"/>
      <c r="I79" s="19"/>
      <c r="J79" s="26">
        <f t="shared" si="13"/>
        <v>11809</v>
      </c>
      <c r="K79" s="26">
        <f t="shared" si="13"/>
        <v>16065</v>
      </c>
    </row>
    <row r="80" spans="1:12" hidden="1" x14ac:dyDescent="0.35">
      <c r="A80" s="15"/>
      <c r="B80" s="23"/>
      <c r="C80" s="17">
        <v>11809</v>
      </c>
      <c r="D80" s="33">
        <v>16065</v>
      </c>
      <c r="E80" s="24">
        <v>0</v>
      </c>
      <c r="F80" s="19">
        <f>E80/29*15</f>
        <v>0</v>
      </c>
      <c r="G80" s="19">
        <f>E80/14.5*17.5</f>
        <v>0</v>
      </c>
      <c r="H80" s="19"/>
      <c r="I80" s="19"/>
      <c r="J80" s="26">
        <f t="shared" si="13"/>
        <v>11809</v>
      </c>
      <c r="K80" s="26">
        <f t="shared" si="13"/>
        <v>16065</v>
      </c>
    </row>
    <row r="81" spans="1:12" hidden="1" x14ac:dyDescent="0.35">
      <c r="A81" s="15"/>
      <c r="B81" s="23"/>
      <c r="C81" s="17">
        <v>11809</v>
      </c>
      <c r="D81" s="33">
        <v>16065</v>
      </c>
      <c r="E81" s="24">
        <v>0</v>
      </c>
      <c r="F81" s="19">
        <f>E81/29*15</f>
        <v>0</v>
      </c>
      <c r="G81" s="19">
        <f>E81/14.5*17.5</f>
        <v>0</v>
      </c>
      <c r="H81" s="19"/>
      <c r="I81" s="19"/>
      <c r="J81" s="26">
        <f t="shared" si="13"/>
        <v>11809</v>
      </c>
      <c r="K81" s="26">
        <f t="shared" si="13"/>
        <v>16065</v>
      </c>
    </row>
    <row r="82" spans="1:12" hidden="1" x14ac:dyDescent="0.35">
      <c r="A82" s="15"/>
      <c r="B82" s="23"/>
      <c r="C82" s="17">
        <v>11809</v>
      </c>
      <c r="D82" s="33">
        <v>16065</v>
      </c>
      <c r="E82" s="24">
        <v>0</v>
      </c>
      <c r="F82" s="19">
        <f>E82/29*15</f>
        <v>0</v>
      </c>
      <c r="G82" s="19">
        <f>E82/14.5*17.5</f>
        <v>0</v>
      </c>
      <c r="H82" s="19"/>
      <c r="I82" s="19"/>
      <c r="J82" s="26">
        <f t="shared" si="13"/>
        <v>11809</v>
      </c>
      <c r="K82" s="26">
        <f t="shared" si="13"/>
        <v>16065</v>
      </c>
    </row>
    <row r="83" spans="1:12" ht="7.5" hidden="1" customHeight="1" x14ac:dyDescent="0.35">
      <c r="A83" s="27"/>
      <c r="B83" s="28"/>
      <c r="C83" s="29"/>
      <c r="D83" s="29"/>
      <c r="E83" s="30"/>
      <c r="F83" s="31"/>
      <c r="G83" s="31"/>
      <c r="H83" s="31"/>
      <c r="I83" s="31"/>
      <c r="J83" s="32"/>
      <c r="K83" s="32"/>
    </row>
    <row r="84" spans="1:12" s="22" customFormat="1" ht="29" hidden="1" x14ac:dyDescent="0.35">
      <c r="A84" s="15">
        <v>6</v>
      </c>
      <c r="B84" s="16" t="s">
        <v>16</v>
      </c>
      <c r="C84" s="17">
        <v>11809</v>
      </c>
      <c r="D84" s="17">
        <v>16065</v>
      </c>
      <c r="E84" s="18">
        <v>5000</v>
      </c>
      <c r="F84" s="19">
        <f>E84/33*15</f>
        <v>2272.7272727272725</v>
      </c>
      <c r="G84" s="19">
        <f>E84/14.5*17.5</f>
        <v>6034.4827586206902</v>
      </c>
      <c r="H84" s="19"/>
      <c r="I84" s="19"/>
      <c r="J84" s="20">
        <f t="shared" ref="J84:K88" si="14">C84+F84</f>
        <v>14081.727272727272</v>
      </c>
      <c r="K84" s="20">
        <f t="shared" si="14"/>
        <v>22099.482758620688</v>
      </c>
      <c r="L84" s="21"/>
    </row>
    <row r="85" spans="1:12" hidden="1" x14ac:dyDescent="0.35">
      <c r="A85" s="15"/>
      <c r="B85" s="23"/>
      <c r="C85" s="17">
        <v>11809</v>
      </c>
      <c r="D85" s="33">
        <v>16065</v>
      </c>
      <c r="E85" s="24">
        <v>0</v>
      </c>
      <c r="F85" s="19">
        <f>E85/33*15</f>
        <v>0</v>
      </c>
      <c r="G85" s="19">
        <f>E85/14.5*17.5</f>
        <v>0</v>
      </c>
      <c r="H85" s="19"/>
      <c r="I85" s="19"/>
      <c r="J85" s="26">
        <f t="shared" si="14"/>
        <v>11809</v>
      </c>
      <c r="K85" s="26">
        <f t="shared" si="14"/>
        <v>16065</v>
      </c>
    </row>
    <row r="86" spans="1:12" hidden="1" x14ac:dyDescent="0.35">
      <c r="A86" s="15"/>
      <c r="B86" s="23"/>
      <c r="C86" s="17">
        <v>11809</v>
      </c>
      <c r="D86" s="33">
        <v>16065</v>
      </c>
      <c r="E86" s="24">
        <v>0</v>
      </c>
      <c r="F86" s="19">
        <f>E86/33*15</f>
        <v>0</v>
      </c>
      <c r="G86" s="19">
        <f>E86/14.5*17.5</f>
        <v>0</v>
      </c>
      <c r="H86" s="19"/>
      <c r="I86" s="19"/>
      <c r="J86" s="26">
        <f t="shared" si="14"/>
        <v>11809</v>
      </c>
      <c r="K86" s="26">
        <f t="shared" si="14"/>
        <v>16065</v>
      </c>
    </row>
    <row r="87" spans="1:12" hidden="1" x14ac:dyDescent="0.35">
      <c r="A87" s="15"/>
      <c r="B87" s="23"/>
      <c r="C87" s="17">
        <v>11809</v>
      </c>
      <c r="D87" s="33">
        <v>16065</v>
      </c>
      <c r="E87" s="24">
        <v>0</v>
      </c>
      <c r="F87" s="19">
        <f>E87/33*15</f>
        <v>0</v>
      </c>
      <c r="G87" s="19">
        <f>E87/14.5*17.5</f>
        <v>0</v>
      </c>
      <c r="H87" s="19"/>
      <c r="I87" s="19"/>
      <c r="J87" s="26">
        <f t="shared" si="14"/>
        <v>11809</v>
      </c>
      <c r="K87" s="26">
        <f t="shared" si="14"/>
        <v>16065</v>
      </c>
    </row>
    <row r="88" spans="1:12" hidden="1" x14ac:dyDescent="0.35">
      <c r="A88" s="15"/>
      <c r="B88" s="23"/>
      <c r="C88" s="17">
        <v>11809</v>
      </c>
      <c r="D88" s="33">
        <v>16065</v>
      </c>
      <c r="E88" s="24">
        <v>0</v>
      </c>
      <c r="F88" s="19">
        <f>E88/33*15</f>
        <v>0</v>
      </c>
      <c r="G88" s="19">
        <f>E88/14.5*17.5</f>
        <v>0</v>
      </c>
      <c r="H88" s="19"/>
      <c r="I88" s="19"/>
      <c r="J88" s="26">
        <f t="shared" si="14"/>
        <v>11809</v>
      </c>
      <c r="K88" s="26">
        <f t="shared" si="14"/>
        <v>16065</v>
      </c>
    </row>
    <row r="89" spans="1:12" hidden="1" x14ac:dyDescent="0.35"/>
  </sheetData>
  <mergeCells count="1">
    <mergeCell ref="B1:K1"/>
  </mergeCells>
  <phoneticPr fontId="0" type="noConversion"/>
  <printOptions horizontalCentered="1"/>
  <pageMargins left="0.35433070866141736" right="0.35433070866141736" top="0.98425196850393704" bottom="0.98425196850393704" header="0.51181102362204722" footer="0.51181102362204722"/>
  <pageSetup paperSize="5" scale="80" orientation="landscape" horizontalDpi="4294967293" r:id="rId1"/>
  <headerFooter alignWithMargins="0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6117A1C90C8F4EB07B4ACB75FA19DD" ma:contentTypeVersion="12" ma:contentTypeDescription="Create a new document." ma:contentTypeScope="" ma:versionID="3d47ecd1ab44fd66cfaa177196d4a897">
  <xsd:schema xmlns:xsd="http://www.w3.org/2001/XMLSchema" xmlns:xs="http://www.w3.org/2001/XMLSchema" xmlns:p="http://schemas.microsoft.com/office/2006/metadata/properties" xmlns:ns2="be8a9253-cef7-4460-9c86-5bbb5f9ff7d8" xmlns:ns3="82d4ef8f-733e-4920-884a-5f16d80b9475" targetNamespace="http://schemas.microsoft.com/office/2006/metadata/properties" ma:root="true" ma:fieldsID="35b20e1b8cf71902db1684e71b286833" ns2:_="" ns3:_="">
    <xsd:import namespace="be8a9253-cef7-4460-9c86-5bbb5f9ff7d8"/>
    <xsd:import namespace="82d4ef8f-733e-4920-884a-5f16d80b947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8a9253-cef7-4460-9c86-5bbb5f9ff7d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d4ef8f-733e-4920-884a-5f16d80b94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3136D6C-46C1-4FC4-853C-A31765B048D9}"/>
</file>

<file path=customXml/itemProps2.xml><?xml version="1.0" encoding="utf-8"?>
<ds:datastoreItem xmlns:ds="http://schemas.openxmlformats.org/officeDocument/2006/customXml" ds:itemID="{A0091899-96B9-4E2F-BB10-DF84860219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CC90E7-2DF0-489F-8EB5-9CDA873B57D6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be8a9253-cef7-4460-9c86-5bbb5f9ff7d8"/>
    <ds:schemaRef ds:uri="http://purl.org/dc/terms/"/>
    <ds:schemaRef ds:uri="82d4ef8f-733e-4920-884a-5f16d80b9475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Net Claim Amount</vt:lpstr>
    </vt:vector>
  </TitlesOfParts>
  <Company>NWBII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karena</dc:creator>
  <cp:lastModifiedBy>Austin Bentz</cp:lastModifiedBy>
  <cp:lastPrinted>2011-01-06T20:07:39Z</cp:lastPrinted>
  <dcterms:created xsi:type="dcterms:W3CDTF">2005-06-15T16:46:43Z</dcterms:created>
  <dcterms:modified xsi:type="dcterms:W3CDTF">2022-01-26T20:38:41Z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0x010100B76117A1C90C8F4EB07B4ACB75FA19DD</vt:lpwstr>
  </property>
</Properties>
</file>